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155" windowHeight="7935" tabRatio="658" firstSheet="6" activeTab="14"/>
  </bookViews>
  <sheets>
    <sheet name="ภาพรวม" sheetId="1" r:id="rId1"/>
    <sheet name="กทม." sheetId="2" r:id="rId2"/>
    <sheet name="เขตบริการ 1" sheetId="3" r:id="rId3"/>
    <sheet name="เขตบริการ 2" sheetId="4" r:id="rId4"/>
    <sheet name="เขตบริการ 3" sheetId="5" r:id="rId5"/>
    <sheet name="เขตบริการ 4" sheetId="6" r:id="rId6"/>
    <sheet name="เขตบริการ 5" sheetId="7" r:id="rId7"/>
    <sheet name="เขตบริการ 6" sheetId="8" r:id="rId8"/>
    <sheet name="เขตบริการ 7" sheetId="9" r:id="rId9"/>
    <sheet name="เขตบริการ 8" sheetId="10" r:id="rId10"/>
    <sheet name="เขตบริการ 9" sheetId="11" r:id="rId11"/>
    <sheet name="เขตบริการ 10" sheetId="12" r:id="rId12"/>
    <sheet name="เขตบริการ 11" sheetId="13" r:id="rId13"/>
    <sheet name="เขตบริการ 12" sheetId="14" r:id="rId14"/>
    <sheet name="กราฟ" sheetId="15" r:id="rId15"/>
  </sheets>
  <definedNames>
    <definedName name="_xlnm._FilterDatabase" localSheetId="0" hidden="1">'ภาพรวม'!$A$1:$A$84</definedName>
  </definedNames>
  <calcPr fullCalcOnLoad="1"/>
</workbook>
</file>

<file path=xl/sharedStrings.xml><?xml version="1.0" encoding="utf-8"?>
<sst xmlns="http://schemas.openxmlformats.org/spreadsheetml/2006/main" count="1089" uniqueCount="129">
  <si>
    <t>จังหวัด</t>
  </si>
  <si>
    <t>มค.</t>
  </si>
  <si>
    <t>กพ.</t>
  </si>
  <si>
    <t>มีค.</t>
  </si>
  <si>
    <t>เมย.</t>
  </si>
  <si>
    <t>พค.</t>
  </si>
  <si>
    <t>มิย.</t>
  </si>
  <si>
    <t>กค.</t>
  </si>
  <si>
    <t>สค.</t>
  </si>
  <si>
    <t>กย.</t>
  </si>
  <si>
    <t>ตค.</t>
  </si>
  <si>
    <t>พย.</t>
  </si>
  <si>
    <t>ธค.</t>
  </si>
  <si>
    <t>รวม</t>
  </si>
  <si>
    <t>กรุงเทพมหานคร</t>
  </si>
  <si>
    <t>สมุทรปราการ</t>
  </si>
  <si>
    <t>นนทบุรี</t>
  </si>
  <si>
    <t>ปทุมธานี</t>
  </si>
  <si>
    <t>พระนครศรีอยุธยา</t>
  </si>
  <si>
    <t>อ่างทอง</t>
  </si>
  <si>
    <t>ลพบุรี</t>
  </si>
  <si>
    <t>สิงห์บุรี</t>
  </si>
  <si>
    <t>ชัยนาท</t>
  </si>
  <si>
    <t>สระบุรี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</si>
  <si>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</si>
  <si>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</si>
  <si>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</si>
  <si>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</si>
  <si>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</si>
  <si>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</si>
  <si>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นครนายก</t>
  </si>
  <si>
    <t>สระแก้ว</t>
  </si>
  <si>
    <t>นครราชสีมา</t>
  </si>
  <si>
    <t>บุรีรัมย์</t>
  </si>
  <si>
    <t>สุรินทร์</t>
  </si>
  <si>
    <t>ศรีสะเกษ</t>
  </si>
  <si>
    <t>อุบลราชธานี</t>
  </si>
  <si>
    <t>ยโสธร</t>
  </si>
  <si>
    <t>ชัยภูมิ</t>
  </si>
  <si>
    <t>อำนาจเจริญ</t>
  </si>
  <si>
    <t>บึงกาฬ</t>
  </si>
  <si>
    <t>หนองบัวลำภู</t>
  </si>
  <si>
    <t>ขอนแก่น</t>
  </si>
  <si>
    <t>อุดรธานี</t>
  </si>
  <si>
    <t>เลย</t>
  </si>
  <si>
    <t>หนองคาย</t>
  </si>
  <si>
    <t>มหาสารคาม</t>
  </si>
  <si>
    <t>ร้อยเอ็ด</t>
  </si>
  <si>
    <t>กาฬสินธุ์</t>
  </si>
  <si>
    <t>สกลนคร</t>
  </si>
  <si>
    <t>นครพนม</t>
  </si>
  <si>
    <t>มุกดาหาร</t>
  </si>
  <si>
    <t>เชียงใหม่</t>
  </si>
  <si>
    <t>ลำพูน</t>
  </si>
  <si>
    <t>ลำปาง</t>
  </si>
  <si>
    <t>อุตรดิตถ์</t>
  </si>
  <si>
    <t>แพร่</t>
  </si>
  <si>
    <t>น่าน</t>
  </si>
  <si>
    <t>พะเยา</t>
  </si>
  <si>
    <t>เชียงราย</t>
  </si>
  <si>
    <t>แม่ฮ่องสอน</t>
  </si>
  <si>
    <t>นครสวรรค์</t>
  </si>
  <si>
    <t>อุทัยธานี</t>
  </si>
  <si>
    <t>กำแพงเพชร</t>
  </si>
  <si>
    <t>ตาก</t>
  </si>
  <si>
    <t>สุโขทัย</t>
  </si>
  <si>
    <t>พิษณุโลก</t>
  </si>
  <si>
    <t>พิจิตร</t>
  </si>
  <si>
    <t>เพชรบูรณ์</t>
  </si>
  <si>
    <t>ราชบุรี</t>
  </si>
  <si>
    <t>กาญจนบุรี</t>
  </si>
  <si>
    <t>สุพรรณบุรี</t>
  </si>
  <si>
    <t>นครปฐม</t>
  </si>
  <si>
    <t>สมุทรสาคร</t>
  </si>
  <si>
    <t>สมุทรสงคราม</t>
  </si>
  <si>
    <t>เพชรบุรี</t>
  </si>
  <si>
    <t>ประจวบคีรีขันธ์</t>
  </si>
  <si>
    <t>นครศรีธรรมราช</t>
  </si>
  <si>
    <t>กระบี่</t>
  </si>
  <si>
    <t>พังงา</t>
  </si>
  <si>
    <t>ภูเก็ต</t>
  </si>
  <si>
    <t>สุราษฎร์ธานี</t>
  </si>
  <si>
    <t>ระนอง</t>
  </si>
  <si>
    <t>ชุมพร</t>
  </si>
  <si>
    <t>สงขลา</t>
  </si>
  <si>
    <t>สตูล</t>
  </si>
  <si>
    <t>ตรัง</t>
  </si>
  <si>
    <t>พัทลุง</t>
  </si>
  <si>
    <t>ปัตตานี</t>
  </si>
  <si>
    <t>ยะลา</t>
  </si>
  <si>
    <t>นราธิวาส</t>
  </si>
  <si>
    <t>median53-55</t>
  </si>
  <si>
    <t>ลดลงร้อยละ 7</t>
  </si>
  <si>
    <t>ไตรมาสที่ 1</t>
  </si>
  <si>
    <t>ไตรมาสที่ 2</t>
  </si>
  <si>
    <t>ไตรมาสที่ 3</t>
  </si>
  <si>
    <t>ไตรมาสที่ 4</t>
  </si>
  <si>
    <t>เป้าหมายการทำงาน "ลดการตายจากอุบัติเหตุทางถนน" ในปีงบประมาณ 2557 รายจังหวัด รายไตรมาส</t>
  </si>
  <si>
    <t>หมายเหตุ : คิดจากค่ามัธยฐาน (Median) จากข้อมูลมรณบัตรและหนังสือรับรองการตาย ของสำนักนโยบายและยุทธศาสตร์ ปี 2553-2555</t>
  </si>
  <si>
    <t xml:space="preserve">เป้าหมายที่กำหนด ใช้เพื่อ monitor การทำงานของจังหวัด  แต่จะวัดเป้าหมายรวมเป็นรายเขตครั้งเดียว เมื่อตอนสิ้นปีงบประมาณ 2557 </t>
  </si>
  <si>
    <t>เป้าปี 58</t>
  </si>
  <si>
    <t>ลดลงร้อยละ 14 จากmedian53-55</t>
  </si>
  <si>
    <t>เป้าปี 59</t>
  </si>
  <si>
    <t>เป้าปี 60</t>
  </si>
  <si>
    <t>เป้าปี 61</t>
  </si>
  <si>
    <t>เป้าปี 62</t>
  </si>
  <si>
    <t>เป้าปี 63</t>
  </si>
  <si>
    <t>ลดลงร้อยละ 21 จากmedian53-55</t>
  </si>
  <si>
    <t>ลดลงร้อยละ 28 จากmedian53-55</t>
  </si>
  <si>
    <t>ลดลงร้อยละ 35 จากmedian53-55</t>
  </si>
  <si>
    <t>ลดลงร้อยละ 42 จากmedian53-55</t>
  </si>
  <si>
    <t>ลดลงร้อยละ 49 จากmedian53-55</t>
  </si>
  <si>
    <t>ผล</t>
  </si>
  <si>
    <t>ไตรมาส 1</t>
  </si>
  <si>
    <t>ไตรมาส 2</t>
  </si>
  <si>
    <t>ผลการดำเนินงานเปรียบเทียบกับค่าเป้าหมายการทำงาน "ลดการตายจากอุบัติเหตุทางถนน" ในปีงบประมาณ 2557 รายจังหวัด รายไตรมาส</t>
  </si>
  <si>
    <t>เขต 1</t>
  </si>
  <si>
    <t>เขต 2</t>
  </si>
  <si>
    <t>เขต 3</t>
  </si>
  <si>
    <t>เขต 4</t>
  </si>
  <si>
    <t>เขต 5</t>
  </si>
  <si>
    <t>เขต 6</t>
  </si>
  <si>
    <t>เขต 7</t>
  </si>
  <si>
    <t>เขต 8</t>
  </si>
  <si>
    <t>เขต 9</t>
  </si>
  <si>
    <t>เขต 10</t>
  </si>
  <si>
    <t>เขต 11</t>
  </si>
  <si>
    <t>เขต 12</t>
  </si>
  <si>
    <t>เป้าหมาย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</si>
</sst>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0.000"/>
    <numFmt numFmtId="190" formatCode="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6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8"/>
      <name val="TH SarabunPSK"/>
      <family val="2"/>
    </font>
    <font>
      <sz val="11"/>
      <name val="Tahoma"/>
      <family val="2"/>
    </font>
    <font>
      <sz val="16"/>
      <color indexed="8"/>
      <name val="TH SarabunPSK"/>
      <family val="2"/>
    </font>
    <font>
      <sz val="8"/>
      <name val="Tahoma"/>
      <family val="2"/>
    </font>
    <font>
      <sz val="7"/>
      <color indexed="8"/>
      <name val="Tahoma"/>
      <family val="2"/>
    </font>
    <font>
      <sz val="9"/>
      <color indexed="8"/>
      <name val="Tahoma"/>
      <family val="2"/>
    </font>
    <font>
      <sz val="8"/>
      <color indexed="8"/>
      <name val="Tahoma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sz val="11"/>
      <name val="Calibri"/>
      <family val="2"/>
    </font>
    <font>
      <sz val="11"/>
      <color theme="1"/>
      <name val="Tahoma"/>
      <family val="2"/>
    </font>
    <font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02">
    <xf numFmtId="0" fontId="0" fillId="0" borderId="0" xfId="0" applyFont="1" applyAlignment="1">
      <alignment/>
    </xf>
    <xf numFmtId="0" fontId="48" fillId="0" borderId="0" xfId="0" applyFont="1" applyAlignment="1">
      <alignment vertical="center"/>
    </xf>
    <xf numFmtId="0" fontId="49" fillId="0" borderId="10" xfId="0" applyFont="1" applyBorder="1" applyAlignment="1">
      <alignment horizontal="center" vertical="top" wrapText="1"/>
    </xf>
    <xf numFmtId="0" fontId="49" fillId="7" borderId="10" xfId="0" applyFont="1" applyFill="1" applyBorder="1" applyAlignment="1">
      <alignment horizontal="center" vertical="top" wrapText="1"/>
    </xf>
    <xf numFmtId="0" fontId="49" fillId="0" borderId="0" xfId="0" applyFont="1" applyAlignment="1">
      <alignment vertical="center"/>
    </xf>
    <xf numFmtId="0" fontId="50" fillId="0" borderId="0" xfId="0" applyFont="1" applyAlignment="1">
      <alignment/>
    </xf>
    <xf numFmtId="0" fontId="3" fillId="6" borderId="11" xfId="0" applyNumberFormat="1" applyFont="1" applyFill="1" applyBorder="1" applyAlignment="1" quotePrefix="1">
      <alignment/>
    </xf>
    <xf numFmtId="0" fontId="50" fillId="0" borderId="11" xfId="0" applyFont="1" applyBorder="1" applyAlignment="1">
      <alignment/>
    </xf>
    <xf numFmtId="1" fontId="50" fillId="7" borderId="11" xfId="0" applyNumberFormat="1" applyFont="1" applyFill="1" applyBorder="1" applyAlignment="1">
      <alignment/>
    </xf>
    <xf numFmtId="0" fontId="3" fillId="6" borderId="12" xfId="0" applyNumberFormat="1" applyFont="1" applyFill="1" applyBorder="1" applyAlignment="1" quotePrefix="1">
      <alignment/>
    </xf>
    <xf numFmtId="0" fontId="50" fillId="0" borderId="12" xfId="0" applyFont="1" applyBorder="1" applyAlignment="1">
      <alignment/>
    </xf>
    <xf numFmtId="1" fontId="50" fillId="7" borderId="12" xfId="0" applyNumberFormat="1" applyFont="1" applyFill="1" applyBorder="1" applyAlignment="1">
      <alignment/>
    </xf>
    <xf numFmtId="1" fontId="50" fillId="0" borderId="12" xfId="0" applyNumberFormat="1" applyFont="1" applyBorder="1" applyAlignment="1">
      <alignment/>
    </xf>
    <xf numFmtId="0" fontId="50" fillId="6" borderId="12" xfId="0" applyNumberFormat="1" applyFont="1" applyFill="1" applyBorder="1" applyAlignment="1" quotePrefix="1">
      <alignment/>
    </xf>
    <xf numFmtId="0" fontId="3" fillId="6" borderId="13" xfId="0" applyNumberFormat="1" applyFont="1" applyFill="1" applyBorder="1" applyAlignment="1" quotePrefix="1">
      <alignment/>
    </xf>
    <xf numFmtId="0" fontId="50" fillId="0" borderId="14" xfId="0" applyFont="1" applyBorder="1" applyAlignment="1">
      <alignment/>
    </xf>
    <xf numFmtId="1" fontId="50" fillId="7" borderId="14" xfId="0" applyNumberFormat="1" applyFont="1" applyFill="1" applyBorder="1" applyAlignment="1">
      <alignment/>
    </xf>
    <xf numFmtId="188" fontId="2" fillId="6" borderId="10" xfId="36" applyNumberFormat="1" applyFont="1" applyFill="1" applyBorder="1" applyAlignment="1">
      <alignment/>
    </xf>
    <xf numFmtId="188" fontId="49" fillId="7" borderId="10" xfId="36" applyNumberFormat="1" applyFont="1" applyFill="1" applyBorder="1" applyAlignment="1">
      <alignment/>
    </xf>
    <xf numFmtId="0" fontId="49" fillId="10" borderId="15" xfId="0" applyFont="1" applyFill="1" applyBorder="1" applyAlignment="1">
      <alignment/>
    </xf>
    <xf numFmtId="0" fontId="49" fillId="10" borderId="16" xfId="0" applyFont="1" applyFill="1" applyBorder="1" applyAlignment="1">
      <alignment/>
    </xf>
    <xf numFmtId="0" fontId="3" fillId="6" borderId="17" xfId="0" applyNumberFormat="1" applyFont="1" applyFill="1" applyBorder="1" applyAlignment="1" quotePrefix="1">
      <alignment/>
    </xf>
    <xf numFmtId="0" fontId="50" fillId="0" borderId="18" xfId="0" applyFont="1" applyBorder="1" applyAlignment="1">
      <alignment/>
    </xf>
    <xf numFmtId="1" fontId="50" fillId="7" borderId="18" xfId="0" applyNumberFormat="1" applyFont="1" applyFill="1" applyBorder="1" applyAlignment="1">
      <alignment/>
    </xf>
    <xf numFmtId="0" fontId="3" fillId="6" borderId="14" xfId="0" applyNumberFormat="1" applyFont="1" applyFill="1" applyBorder="1" applyAlignment="1" quotePrefix="1">
      <alignment/>
    </xf>
    <xf numFmtId="0" fontId="3" fillId="0" borderId="0" xfId="0" applyNumberFormat="1" applyFont="1" applyFill="1" applyBorder="1" applyAlignment="1" quotePrefix="1">
      <alignment/>
    </xf>
    <xf numFmtId="0" fontId="50" fillId="0" borderId="0" xfId="0" applyFont="1" applyFill="1" applyBorder="1" applyAlignment="1">
      <alignment/>
    </xf>
    <xf numFmtId="1" fontId="50" fillId="0" borderId="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1" fontId="50" fillId="7" borderId="19" xfId="0" applyNumberFormat="1" applyFont="1" applyFill="1" applyBorder="1" applyAlignment="1">
      <alignment/>
    </xf>
    <xf numFmtId="1" fontId="50" fillId="7" borderId="20" xfId="0" applyNumberFormat="1" applyFont="1" applyFill="1" applyBorder="1" applyAlignment="1">
      <alignment/>
    </xf>
    <xf numFmtId="0" fontId="49" fillId="0" borderId="10" xfId="0" applyFont="1" applyFill="1" applyBorder="1" applyAlignment="1">
      <alignment/>
    </xf>
    <xf numFmtId="1" fontId="49" fillId="0" borderId="10" xfId="0" applyNumberFormat="1" applyFont="1" applyFill="1" applyBorder="1" applyAlignment="1">
      <alignment/>
    </xf>
    <xf numFmtId="0" fontId="50" fillId="0" borderId="10" xfId="0" applyFont="1" applyBorder="1" applyAlignment="1">
      <alignment/>
    </xf>
    <xf numFmtId="1" fontId="50" fillId="7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/>
    </xf>
    <xf numFmtId="1" fontId="49" fillId="7" borderId="12" xfId="0" applyNumberFormat="1" applyFont="1" applyFill="1" applyBorder="1" applyAlignment="1">
      <alignment/>
    </xf>
    <xf numFmtId="188" fontId="49" fillId="0" borderId="0" xfId="0" applyNumberFormat="1" applyFont="1" applyAlignment="1">
      <alignment/>
    </xf>
    <xf numFmtId="1" fontId="50" fillId="0" borderId="0" xfId="0" applyNumberFormat="1" applyFont="1" applyAlignment="1">
      <alignment/>
    </xf>
    <xf numFmtId="1" fontId="50" fillId="0" borderId="10" xfId="0" applyNumberFormat="1" applyFont="1" applyBorder="1" applyAlignment="1">
      <alignment/>
    </xf>
    <xf numFmtId="188" fontId="49" fillId="0" borderId="10" xfId="0" applyNumberFormat="1" applyFont="1" applyBorder="1" applyAlignment="1">
      <alignment/>
    </xf>
    <xf numFmtId="1" fontId="49" fillId="7" borderId="10" xfId="0" applyNumberFormat="1" applyFont="1" applyFill="1" applyBorder="1" applyAlignment="1">
      <alignment/>
    </xf>
    <xf numFmtId="188" fontId="49" fillId="0" borderId="12" xfId="0" applyNumberFormat="1" applyFont="1" applyBorder="1" applyAlignment="1">
      <alignment/>
    </xf>
    <xf numFmtId="188" fontId="49" fillId="0" borderId="18" xfId="0" applyNumberFormat="1" applyFont="1" applyBorder="1" applyAlignment="1">
      <alignment/>
    </xf>
    <xf numFmtId="1" fontId="49" fillId="7" borderId="11" xfId="0" applyNumberFormat="1" applyFont="1" applyFill="1" applyBorder="1" applyAlignment="1">
      <alignment/>
    </xf>
    <xf numFmtId="1" fontId="49" fillId="7" borderId="14" xfId="0" applyNumberFormat="1" applyFont="1" applyFill="1" applyBorder="1" applyAlignment="1">
      <alignment/>
    </xf>
    <xf numFmtId="43" fontId="50" fillId="0" borderId="0" xfId="0" applyNumberFormat="1" applyFont="1" applyAlignment="1">
      <alignment/>
    </xf>
    <xf numFmtId="1" fontId="50" fillId="33" borderId="11" xfId="0" applyNumberFormat="1" applyFont="1" applyFill="1" applyBorder="1" applyAlignment="1">
      <alignment/>
    </xf>
    <xf numFmtId="1" fontId="50" fillId="33" borderId="12" xfId="0" applyNumberFormat="1" applyFont="1" applyFill="1" applyBorder="1" applyAlignment="1">
      <alignment/>
    </xf>
    <xf numFmtId="1" fontId="50" fillId="33" borderId="18" xfId="0" applyNumberFormat="1" applyFont="1" applyFill="1" applyBorder="1" applyAlignment="1">
      <alignment/>
    </xf>
    <xf numFmtId="0" fontId="42" fillId="0" borderId="0" xfId="0" applyFont="1" applyAlignment="1">
      <alignment/>
    </xf>
    <xf numFmtId="0" fontId="49" fillId="0" borderId="10" xfId="0" applyFont="1" applyBorder="1" applyAlignment="1">
      <alignment/>
    </xf>
    <xf numFmtId="0" fontId="51" fillId="0" borderId="0" xfId="0" applyFont="1" applyAlignment="1">
      <alignment/>
    </xf>
    <xf numFmtId="0" fontId="49" fillId="0" borderId="0" xfId="0" applyFont="1" applyAlignment="1">
      <alignment/>
    </xf>
    <xf numFmtId="1" fontId="49" fillId="33" borderId="10" xfId="0" applyNumberFormat="1" applyFont="1" applyFill="1" applyBorder="1" applyAlignment="1">
      <alignment/>
    </xf>
    <xf numFmtId="0" fontId="50" fillId="33" borderId="10" xfId="0" applyFont="1" applyFill="1" applyBorder="1" applyAlignment="1">
      <alignment horizontal="center"/>
    </xf>
    <xf numFmtId="0" fontId="50" fillId="0" borderId="21" xfId="0" applyFont="1" applyBorder="1" applyAlignment="1">
      <alignment/>
    </xf>
    <xf numFmtId="1" fontId="50" fillId="33" borderId="21" xfId="0" applyNumberFormat="1" applyFont="1" applyFill="1" applyBorder="1" applyAlignment="1">
      <alignment/>
    </xf>
    <xf numFmtId="1" fontId="49" fillId="0" borderId="10" xfId="0" applyNumberFormat="1" applyFont="1" applyBorder="1" applyAlignment="1">
      <alignment/>
    </xf>
    <xf numFmtId="0" fontId="50" fillId="0" borderId="19" xfId="0" applyFont="1" applyBorder="1" applyAlignment="1">
      <alignment/>
    </xf>
    <xf numFmtId="1" fontId="50" fillId="33" borderId="22" xfId="0" applyNumberFormat="1" applyFont="1" applyFill="1" applyBorder="1" applyAlignment="1">
      <alignment/>
    </xf>
    <xf numFmtId="1" fontId="50" fillId="33" borderId="23" xfId="0" applyNumberFormat="1" applyFont="1" applyFill="1" applyBorder="1" applyAlignment="1">
      <alignment/>
    </xf>
    <xf numFmtId="0" fontId="49" fillId="33" borderId="10" xfId="0" applyFont="1" applyFill="1" applyBorder="1" applyAlignment="1">
      <alignment horizontal="center"/>
    </xf>
    <xf numFmtId="1" fontId="51" fillId="33" borderId="11" xfId="0" applyNumberFormat="1" applyFont="1" applyFill="1" applyBorder="1" applyAlignment="1">
      <alignment/>
    </xf>
    <xf numFmtId="1" fontId="51" fillId="33" borderId="12" xfId="0" applyNumberFormat="1" applyFont="1" applyFill="1" applyBorder="1" applyAlignment="1">
      <alignment/>
    </xf>
    <xf numFmtId="1" fontId="51" fillId="33" borderId="18" xfId="0" applyNumberFormat="1" applyFont="1" applyFill="1" applyBorder="1" applyAlignment="1">
      <alignment/>
    </xf>
    <xf numFmtId="0" fontId="3" fillId="6" borderId="19" xfId="0" applyNumberFormat="1" applyFont="1" applyFill="1" applyBorder="1" applyAlignment="1" quotePrefix="1">
      <alignment/>
    </xf>
    <xf numFmtId="0" fontId="3" fillId="6" borderId="20" xfId="0" applyNumberFormat="1" applyFont="1" applyFill="1" applyBorder="1" applyAlignment="1" quotePrefix="1">
      <alignment/>
    </xf>
    <xf numFmtId="188" fontId="49" fillId="33" borderId="18" xfId="36" applyNumberFormat="1" applyFont="1" applyFill="1" applyBorder="1" applyAlignment="1">
      <alignment/>
    </xf>
    <xf numFmtId="0" fontId="50" fillId="0" borderId="20" xfId="0" applyFont="1" applyBorder="1" applyAlignment="1">
      <alignment/>
    </xf>
    <xf numFmtId="0" fontId="50" fillId="0" borderId="24" xfId="0" applyFont="1" applyBorder="1" applyAlignment="1">
      <alignment/>
    </xf>
    <xf numFmtId="1" fontId="50" fillId="7" borderId="21" xfId="0" applyNumberFormat="1" applyFont="1" applyFill="1" applyBorder="1" applyAlignment="1">
      <alignment/>
    </xf>
    <xf numFmtId="0" fontId="50" fillId="0" borderId="17" xfId="0" applyFont="1" applyBorder="1" applyAlignment="1">
      <alignment/>
    </xf>
    <xf numFmtId="1" fontId="50" fillId="7" borderId="17" xfId="0" applyNumberFormat="1" applyFont="1" applyFill="1" applyBorder="1" applyAlignment="1">
      <alignment/>
    </xf>
    <xf numFmtId="1" fontId="50" fillId="0" borderId="14" xfId="0" applyNumberFormat="1" applyFont="1" applyBorder="1" applyAlignment="1">
      <alignment/>
    </xf>
    <xf numFmtId="1" fontId="50" fillId="33" borderId="14" xfId="0" applyNumberFormat="1" applyFont="1" applyFill="1" applyBorder="1" applyAlignment="1">
      <alignment/>
    </xf>
    <xf numFmtId="0" fontId="0" fillId="2" borderId="10" xfId="0" applyFill="1" applyBorder="1" applyAlignment="1">
      <alignment horizontal="center"/>
    </xf>
    <xf numFmtId="1" fontId="50" fillId="2" borderId="21" xfId="0" applyNumberFormat="1" applyFont="1" applyFill="1" applyBorder="1" applyAlignment="1">
      <alignment/>
    </xf>
    <xf numFmtId="1" fontId="50" fillId="2" borderId="12" xfId="0" applyNumberFormat="1" applyFont="1" applyFill="1" applyBorder="1" applyAlignment="1">
      <alignment/>
    </xf>
    <xf numFmtId="1" fontId="50" fillId="2" borderId="14" xfId="0" applyNumberFormat="1" applyFont="1" applyFill="1" applyBorder="1" applyAlignment="1">
      <alignment/>
    </xf>
    <xf numFmtId="1" fontId="50" fillId="2" borderId="18" xfId="0" applyNumberFormat="1" applyFont="1" applyFill="1" applyBorder="1" applyAlignment="1">
      <alignment/>
    </xf>
    <xf numFmtId="1" fontId="49" fillId="2" borderId="10" xfId="0" applyNumberFormat="1" applyFont="1" applyFill="1" applyBorder="1" applyAlignment="1">
      <alignment/>
    </xf>
    <xf numFmtId="0" fontId="52" fillId="10" borderId="10" xfId="0" applyFont="1" applyFill="1" applyBorder="1" applyAlignment="1">
      <alignment horizontal="center"/>
    </xf>
    <xf numFmtId="1" fontId="3" fillId="10" borderId="21" xfId="0" applyNumberFormat="1" applyFont="1" applyFill="1" applyBorder="1" applyAlignment="1">
      <alignment/>
    </xf>
    <xf numFmtId="1" fontId="3" fillId="10" borderId="12" xfId="0" applyNumberFormat="1" applyFont="1" applyFill="1" applyBorder="1" applyAlignment="1">
      <alignment/>
    </xf>
    <xf numFmtId="1" fontId="3" fillId="10" borderId="14" xfId="0" applyNumberFormat="1" applyFont="1" applyFill="1" applyBorder="1" applyAlignment="1">
      <alignment/>
    </xf>
    <xf numFmtId="1" fontId="3" fillId="10" borderId="18" xfId="0" applyNumberFormat="1" applyFont="1" applyFill="1" applyBorder="1" applyAlignment="1">
      <alignment/>
    </xf>
    <xf numFmtId="1" fontId="2" fillId="10" borderId="10" xfId="0" applyNumberFormat="1" applyFont="1" applyFill="1" applyBorder="1" applyAlignment="1">
      <alignment/>
    </xf>
    <xf numFmtId="0" fontId="0" fillId="13" borderId="10" xfId="0" applyFill="1" applyBorder="1" applyAlignment="1">
      <alignment horizontal="center"/>
    </xf>
    <xf numFmtId="1" fontId="50" fillId="13" borderId="21" xfId="0" applyNumberFormat="1" applyFont="1" applyFill="1" applyBorder="1" applyAlignment="1">
      <alignment/>
    </xf>
    <xf numFmtId="1" fontId="50" fillId="13" borderId="12" xfId="0" applyNumberFormat="1" applyFont="1" applyFill="1" applyBorder="1" applyAlignment="1">
      <alignment/>
    </xf>
    <xf numFmtId="1" fontId="50" fillId="13" borderId="14" xfId="0" applyNumberFormat="1" applyFont="1" applyFill="1" applyBorder="1" applyAlignment="1">
      <alignment/>
    </xf>
    <xf numFmtId="1" fontId="50" fillId="13" borderId="18" xfId="0" applyNumberFormat="1" applyFont="1" applyFill="1" applyBorder="1" applyAlignment="1">
      <alignment/>
    </xf>
    <xf numFmtId="1" fontId="49" fillId="13" borderId="10" xfId="0" applyNumberFormat="1" applyFont="1" applyFill="1" applyBorder="1" applyAlignment="1">
      <alignment/>
    </xf>
    <xf numFmtId="0" fontId="0" fillId="11" borderId="10" xfId="0" applyFill="1" applyBorder="1" applyAlignment="1">
      <alignment horizontal="center"/>
    </xf>
    <xf numFmtId="1" fontId="50" fillId="11" borderId="21" xfId="0" applyNumberFormat="1" applyFont="1" applyFill="1" applyBorder="1" applyAlignment="1">
      <alignment/>
    </xf>
    <xf numFmtId="1" fontId="50" fillId="11" borderId="12" xfId="0" applyNumberFormat="1" applyFont="1" applyFill="1" applyBorder="1" applyAlignment="1">
      <alignment/>
    </xf>
    <xf numFmtId="1" fontId="50" fillId="11" borderId="14" xfId="0" applyNumberFormat="1" applyFont="1" applyFill="1" applyBorder="1" applyAlignment="1">
      <alignment/>
    </xf>
    <xf numFmtId="1" fontId="50" fillId="11" borderId="18" xfId="0" applyNumberFormat="1" applyFont="1" applyFill="1" applyBorder="1" applyAlignment="1">
      <alignment/>
    </xf>
    <xf numFmtId="1" fontId="49" fillId="11" borderId="10" xfId="0" applyNumberFormat="1" applyFont="1" applyFill="1" applyBorder="1" applyAlignment="1">
      <alignment/>
    </xf>
    <xf numFmtId="0" fontId="0" fillId="9" borderId="10" xfId="0" applyFill="1" applyBorder="1" applyAlignment="1">
      <alignment horizontal="center"/>
    </xf>
    <xf numFmtId="1" fontId="50" fillId="9" borderId="21" xfId="0" applyNumberFormat="1" applyFont="1" applyFill="1" applyBorder="1" applyAlignment="1">
      <alignment/>
    </xf>
    <xf numFmtId="1" fontId="50" fillId="9" borderId="12" xfId="0" applyNumberFormat="1" applyFont="1" applyFill="1" applyBorder="1" applyAlignment="1">
      <alignment/>
    </xf>
    <xf numFmtId="1" fontId="50" fillId="9" borderId="14" xfId="0" applyNumberFormat="1" applyFont="1" applyFill="1" applyBorder="1" applyAlignment="1">
      <alignment/>
    </xf>
    <xf numFmtId="1" fontId="50" fillId="9" borderId="18" xfId="0" applyNumberFormat="1" applyFont="1" applyFill="1" applyBorder="1" applyAlignment="1">
      <alignment/>
    </xf>
    <xf numFmtId="1" fontId="49" fillId="9" borderId="10" xfId="0" applyNumberFormat="1" applyFont="1" applyFill="1" applyBorder="1" applyAlignment="1">
      <alignment/>
    </xf>
    <xf numFmtId="1" fontId="50" fillId="2" borderId="13" xfId="0" applyNumberFormat="1" applyFont="1" applyFill="1" applyBorder="1" applyAlignment="1">
      <alignment/>
    </xf>
    <xf numFmtId="1" fontId="3" fillId="10" borderId="13" xfId="0" applyNumberFormat="1" applyFont="1" applyFill="1" applyBorder="1" applyAlignment="1">
      <alignment/>
    </xf>
    <xf numFmtId="1" fontId="50" fillId="13" borderId="13" xfId="0" applyNumberFormat="1" applyFont="1" applyFill="1" applyBorder="1" applyAlignment="1">
      <alignment/>
    </xf>
    <xf numFmtId="1" fontId="50" fillId="11" borderId="13" xfId="0" applyNumberFormat="1" applyFont="1" applyFill="1" applyBorder="1" applyAlignment="1">
      <alignment/>
    </xf>
    <xf numFmtId="1" fontId="50" fillId="9" borderId="13" xfId="0" applyNumberFormat="1" applyFont="1" applyFill="1" applyBorder="1" applyAlignment="1">
      <alignment/>
    </xf>
    <xf numFmtId="0" fontId="53" fillId="33" borderId="10" xfId="0" applyFont="1" applyFill="1" applyBorder="1" applyAlignment="1">
      <alignment horizontal="center"/>
    </xf>
    <xf numFmtId="0" fontId="54" fillId="0" borderId="0" xfId="0" applyFont="1" applyAlignment="1">
      <alignment/>
    </xf>
    <xf numFmtId="1" fontId="50" fillId="33" borderId="25" xfId="0" applyNumberFormat="1" applyFont="1" applyFill="1" applyBorder="1" applyAlignment="1">
      <alignment/>
    </xf>
    <xf numFmtId="0" fontId="4" fillId="6" borderId="10" xfId="0" applyNumberFormat="1" applyFont="1" applyFill="1" applyBorder="1" applyAlignment="1">
      <alignment/>
    </xf>
    <xf numFmtId="0" fontId="54" fillId="0" borderId="10" xfId="0" applyFont="1" applyBorder="1" applyAlignment="1">
      <alignment/>
    </xf>
    <xf numFmtId="1" fontId="54" fillId="0" borderId="10" xfId="0" applyNumberFormat="1" applyFont="1" applyBorder="1" applyAlignment="1">
      <alignment/>
    </xf>
    <xf numFmtId="0" fontId="54" fillId="0" borderId="10" xfId="0" applyFont="1" applyFill="1" applyBorder="1" applyAlignment="1">
      <alignment/>
    </xf>
    <xf numFmtId="1" fontId="54" fillId="7" borderId="10" xfId="0" applyNumberFormat="1" applyFont="1" applyFill="1" applyBorder="1" applyAlignment="1">
      <alignment/>
    </xf>
    <xf numFmtId="1" fontId="54" fillId="33" borderId="10" xfId="0" applyNumberFormat="1" applyFont="1" applyFill="1" applyBorder="1" applyAlignment="1">
      <alignment/>
    </xf>
    <xf numFmtId="1" fontId="54" fillId="2" borderId="10" xfId="0" applyNumberFormat="1" applyFont="1" applyFill="1" applyBorder="1" applyAlignment="1">
      <alignment/>
    </xf>
    <xf numFmtId="1" fontId="4" fillId="10" borderId="10" xfId="0" applyNumberFormat="1" applyFont="1" applyFill="1" applyBorder="1" applyAlignment="1">
      <alignment/>
    </xf>
    <xf numFmtId="1" fontId="54" fillId="13" borderId="10" xfId="0" applyNumberFormat="1" applyFont="1" applyFill="1" applyBorder="1" applyAlignment="1">
      <alignment/>
    </xf>
    <xf numFmtId="1" fontId="54" fillId="11" borderId="10" xfId="0" applyNumberFormat="1" applyFont="1" applyFill="1" applyBorder="1" applyAlignment="1">
      <alignment/>
    </xf>
    <xf numFmtId="1" fontId="54" fillId="9" borderId="10" xfId="0" applyNumberFormat="1" applyFont="1" applyFill="1" applyBorder="1" applyAlignment="1">
      <alignment/>
    </xf>
    <xf numFmtId="0" fontId="2" fillId="0" borderId="26" xfId="0" applyNumberFormat="1" applyFont="1" applyFill="1" applyBorder="1" applyAlignment="1">
      <alignment/>
    </xf>
    <xf numFmtId="0" fontId="54" fillId="0" borderId="12" xfId="0" applyFont="1" applyBorder="1" applyAlignment="1">
      <alignment/>
    </xf>
    <xf numFmtId="1" fontId="54" fillId="7" borderId="12" xfId="0" applyNumberFormat="1" applyFont="1" applyFill="1" applyBorder="1" applyAlignment="1">
      <alignment/>
    </xf>
    <xf numFmtId="188" fontId="48" fillId="0" borderId="12" xfId="0" applyNumberFormat="1" applyFont="1" applyBorder="1" applyAlignment="1">
      <alignment/>
    </xf>
    <xf numFmtId="1" fontId="48" fillId="7" borderId="12" xfId="0" applyNumberFormat="1" applyFont="1" applyFill="1" applyBorder="1" applyAlignment="1">
      <alignment/>
    </xf>
    <xf numFmtId="1" fontId="54" fillId="33" borderId="12" xfId="0" applyNumberFormat="1" applyFont="1" applyFill="1" applyBorder="1" applyAlignment="1">
      <alignment/>
    </xf>
    <xf numFmtId="1" fontId="54" fillId="2" borderId="12" xfId="0" applyNumberFormat="1" applyFont="1" applyFill="1" applyBorder="1" applyAlignment="1">
      <alignment/>
    </xf>
    <xf numFmtId="1" fontId="4" fillId="10" borderId="12" xfId="0" applyNumberFormat="1" applyFont="1" applyFill="1" applyBorder="1" applyAlignment="1">
      <alignment/>
    </xf>
    <xf numFmtId="1" fontId="54" fillId="13" borderId="12" xfId="0" applyNumberFormat="1" applyFont="1" applyFill="1" applyBorder="1" applyAlignment="1">
      <alignment/>
    </xf>
    <xf numFmtId="1" fontId="54" fillId="11" borderId="12" xfId="0" applyNumberFormat="1" applyFont="1" applyFill="1" applyBorder="1" applyAlignment="1">
      <alignment/>
    </xf>
    <xf numFmtId="1" fontId="54" fillId="9" borderId="12" xfId="0" applyNumberFormat="1" applyFont="1" applyFill="1" applyBorder="1" applyAlignment="1">
      <alignment/>
    </xf>
    <xf numFmtId="0" fontId="54" fillId="0" borderId="14" xfId="0" applyFont="1" applyBorder="1" applyAlignment="1">
      <alignment/>
    </xf>
    <xf numFmtId="1" fontId="54" fillId="7" borderId="14" xfId="0" applyNumberFormat="1" applyFont="1" applyFill="1" applyBorder="1" applyAlignment="1">
      <alignment/>
    </xf>
    <xf numFmtId="188" fontId="48" fillId="0" borderId="14" xfId="0" applyNumberFormat="1" applyFont="1" applyBorder="1" applyAlignment="1">
      <alignment/>
    </xf>
    <xf numFmtId="1" fontId="48" fillId="7" borderId="14" xfId="0" applyNumberFormat="1" applyFont="1" applyFill="1" applyBorder="1" applyAlignment="1">
      <alignment/>
    </xf>
    <xf numFmtId="1" fontId="54" fillId="33" borderId="14" xfId="0" applyNumberFormat="1" applyFont="1" applyFill="1" applyBorder="1" applyAlignment="1">
      <alignment/>
    </xf>
    <xf numFmtId="1" fontId="54" fillId="2" borderId="14" xfId="0" applyNumberFormat="1" applyFont="1" applyFill="1" applyBorder="1" applyAlignment="1">
      <alignment/>
    </xf>
    <xf numFmtId="1" fontId="4" fillId="10" borderId="14" xfId="0" applyNumberFormat="1" applyFont="1" applyFill="1" applyBorder="1" applyAlignment="1">
      <alignment/>
    </xf>
    <xf numFmtId="1" fontId="54" fillId="13" borderId="14" xfId="0" applyNumberFormat="1" applyFont="1" applyFill="1" applyBorder="1" applyAlignment="1">
      <alignment/>
    </xf>
    <xf numFmtId="1" fontId="54" fillId="11" borderId="14" xfId="0" applyNumberFormat="1" applyFont="1" applyFill="1" applyBorder="1" applyAlignment="1">
      <alignment/>
    </xf>
    <xf numFmtId="1" fontId="54" fillId="9" borderId="14" xfId="0" applyNumberFormat="1" applyFont="1" applyFill="1" applyBorder="1" applyAlignment="1">
      <alignment/>
    </xf>
    <xf numFmtId="0" fontId="3" fillId="6" borderId="10" xfId="0" applyNumberFormat="1" applyFont="1" applyFill="1" applyBorder="1" applyAlignment="1">
      <alignment/>
    </xf>
    <xf numFmtId="188" fontId="54" fillId="0" borderId="10" xfId="0" applyNumberFormat="1" applyFont="1" applyBorder="1" applyAlignment="1">
      <alignment/>
    </xf>
    <xf numFmtId="1" fontId="54" fillId="0" borderId="12" xfId="0" applyNumberFormat="1" applyFont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48" fillId="34" borderId="10" xfId="0" applyFont="1" applyFill="1" applyBorder="1" applyAlignment="1">
      <alignment horizontal="center" vertical="center"/>
    </xf>
    <xf numFmtId="0" fontId="49" fillId="10" borderId="10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top" wrapText="1"/>
    </xf>
    <xf numFmtId="0" fontId="49" fillId="10" borderId="10" xfId="0" applyFont="1" applyFill="1" applyBorder="1" applyAlignment="1">
      <alignment horizontal="center" vertical="center"/>
    </xf>
    <xf numFmtId="0" fontId="49" fillId="2" borderId="10" xfId="0" applyFont="1" applyFill="1" applyBorder="1" applyAlignment="1">
      <alignment horizontal="center" vertical="top" wrapText="1"/>
    </xf>
    <xf numFmtId="0" fontId="2" fillId="10" borderId="10" xfId="0" applyFont="1" applyFill="1" applyBorder="1" applyAlignment="1">
      <alignment horizontal="center" vertical="top" wrapText="1"/>
    </xf>
    <xf numFmtId="0" fontId="49" fillId="13" borderId="10" xfId="0" applyFont="1" applyFill="1" applyBorder="1" applyAlignment="1">
      <alignment horizontal="center" vertical="top" wrapText="1"/>
    </xf>
    <xf numFmtId="0" fontId="49" fillId="11" borderId="10" xfId="0" applyFont="1" applyFill="1" applyBorder="1" applyAlignment="1">
      <alignment horizontal="center" vertical="top" wrapText="1"/>
    </xf>
    <xf numFmtId="0" fontId="49" fillId="9" borderId="10" xfId="0" applyFont="1" applyFill="1" applyBorder="1" applyAlignment="1">
      <alignment horizontal="center" vertical="top" wrapText="1"/>
    </xf>
    <xf numFmtId="0" fontId="49" fillId="34" borderId="10" xfId="0" applyFont="1" applyFill="1" applyBorder="1" applyAlignment="1">
      <alignment horizontal="center" vertical="center"/>
    </xf>
    <xf numFmtId="0" fontId="48" fillId="34" borderId="15" xfId="0" applyFont="1" applyFill="1" applyBorder="1" applyAlignment="1">
      <alignment horizontal="center" vertical="center"/>
    </xf>
    <xf numFmtId="0" fontId="48" fillId="34" borderId="27" xfId="0" applyFont="1" applyFill="1" applyBorder="1" applyAlignment="1">
      <alignment horizontal="center" vertical="center"/>
    </xf>
    <xf numFmtId="0" fontId="48" fillId="34" borderId="16" xfId="0" applyFont="1" applyFill="1" applyBorder="1" applyAlignment="1">
      <alignment horizontal="center" vertical="center"/>
    </xf>
    <xf numFmtId="0" fontId="49" fillId="10" borderId="15" xfId="0" applyFont="1" applyFill="1" applyBorder="1" applyAlignment="1">
      <alignment horizontal="center"/>
    </xf>
    <xf numFmtId="0" fontId="49" fillId="10" borderId="16" xfId="0" applyFont="1" applyFill="1" applyBorder="1" applyAlignment="1">
      <alignment horizontal="center"/>
    </xf>
    <xf numFmtId="0" fontId="48" fillId="9" borderId="15" xfId="0" applyFont="1" applyFill="1" applyBorder="1" applyAlignment="1">
      <alignment horizontal="center"/>
    </xf>
    <xf numFmtId="0" fontId="48" fillId="9" borderId="10" xfId="0" applyFont="1" applyFill="1" applyBorder="1" applyAlignment="1">
      <alignment horizontal="center" vertical="top" wrapText="1"/>
    </xf>
    <xf numFmtId="1" fontId="48" fillId="9" borderId="10" xfId="0" applyNumberFormat="1" applyFont="1" applyFill="1" applyBorder="1" applyAlignment="1">
      <alignment/>
    </xf>
    <xf numFmtId="0" fontId="48" fillId="35" borderId="15" xfId="0" applyFont="1" applyFill="1" applyBorder="1" applyAlignment="1">
      <alignment horizontal="center"/>
    </xf>
    <xf numFmtId="0" fontId="48" fillId="35" borderId="10" xfId="0" applyFont="1" applyFill="1" applyBorder="1" applyAlignment="1">
      <alignment horizontal="center" vertical="top" wrapText="1"/>
    </xf>
    <xf numFmtId="1" fontId="48" fillId="35" borderId="10" xfId="0" applyNumberFormat="1" applyFont="1" applyFill="1" applyBorder="1" applyAlignment="1">
      <alignment/>
    </xf>
    <xf numFmtId="0" fontId="48" fillId="8" borderId="15" xfId="0" applyFont="1" applyFill="1" applyBorder="1" applyAlignment="1">
      <alignment horizontal="center"/>
    </xf>
    <xf numFmtId="0" fontId="48" fillId="8" borderId="10" xfId="0" applyFont="1" applyFill="1" applyBorder="1" applyAlignment="1">
      <alignment horizontal="center" vertical="top" wrapText="1"/>
    </xf>
    <xf numFmtId="0" fontId="48" fillId="36" borderId="15" xfId="0" applyFont="1" applyFill="1" applyBorder="1" applyAlignment="1">
      <alignment horizontal="center"/>
    </xf>
    <xf numFmtId="0" fontId="48" fillId="36" borderId="10" xfId="0" applyFont="1" applyFill="1" applyBorder="1" applyAlignment="1">
      <alignment horizontal="center" vertical="top" wrapText="1"/>
    </xf>
    <xf numFmtId="1" fontId="54" fillId="36" borderId="12" xfId="0" applyNumberFormat="1" applyFont="1" applyFill="1" applyBorder="1" applyAlignment="1">
      <alignment/>
    </xf>
    <xf numFmtId="1" fontId="54" fillId="36" borderId="14" xfId="0" applyNumberFormat="1" applyFont="1" applyFill="1" applyBorder="1" applyAlignment="1">
      <alignment/>
    </xf>
    <xf numFmtId="1" fontId="48" fillId="36" borderId="10" xfId="0" applyNumberFormat="1" applyFont="1" applyFill="1" applyBorder="1" applyAlignment="1">
      <alignment/>
    </xf>
    <xf numFmtId="1" fontId="48" fillId="9" borderId="11" xfId="0" applyNumberFormat="1" applyFont="1" applyFill="1" applyBorder="1" applyAlignment="1">
      <alignment/>
    </xf>
    <xf numFmtId="0" fontId="48" fillId="12" borderId="15" xfId="0" applyFont="1" applyFill="1" applyBorder="1" applyAlignment="1">
      <alignment horizontal="center"/>
    </xf>
    <xf numFmtId="0" fontId="48" fillId="12" borderId="10" xfId="0" applyFont="1" applyFill="1" applyBorder="1" applyAlignment="1">
      <alignment horizontal="center" vertical="top" wrapText="1"/>
    </xf>
    <xf numFmtId="1" fontId="48" fillId="12" borderId="11" xfId="0" applyNumberFormat="1" applyFont="1" applyFill="1" applyBorder="1" applyAlignment="1">
      <alignment/>
    </xf>
    <xf numFmtId="1" fontId="50" fillId="9" borderId="10" xfId="0" applyNumberFormat="1" applyFont="1" applyFill="1" applyBorder="1" applyAlignment="1">
      <alignment/>
    </xf>
    <xf numFmtId="1" fontId="50" fillId="8" borderId="12" xfId="0" applyNumberFormat="1" applyFont="1" applyFill="1" applyBorder="1" applyAlignment="1">
      <alignment/>
    </xf>
    <xf numFmtId="1" fontId="50" fillId="8" borderId="14" xfId="0" applyNumberFormat="1" applyFont="1" applyFill="1" applyBorder="1" applyAlignment="1">
      <alignment/>
    </xf>
    <xf numFmtId="1" fontId="49" fillId="8" borderId="10" xfId="0" applyNumberFormat="1" applyFont="1" applyFill="1" applyBorder="1" applyAlignment="1">
      <alignment/>
    </xf>
    <xf numFmtId="0" fontId="51" fillId="0" borderId="0" xfId="0" applyFont="1" applyFill="1" applyAlignment="1">
      <alignment/>
    </xf>
    <xf numFmtId="0" fontId="49" fillId="34" borderId="15" xfId="0" applyFont="1" applyFill="1" applyBorder="1" applyAlignment="1">
      <alignment horizontal="center" vertical="center"/>
    </xf>
    <xf numFmtId="0" fontId="49" fillId="34" borderId="27" xfId="0" applyFont="1" applyFill="1" applyBorder="1" applyAlignment="1">
      <alignment horizontal="center" vertical="center"/>
    </xf>
    <xf numFmtId="0" fontId="49" fillId="34" borderId="16" xfId="0" applyFont="1" applyFill="1" applyBorder="1" applyAlignment="1">
      <alignment horizontal="center" vertical="center"/>
    </xf>
    <xf numFmtId="0" fontId="48" fillId="9" borderId="21" xfId="0" applyFont="1" applyFill="1" applyBorder="1" applyAlignment="1">
      <alignment horizontal="center" vertical="top" wrapText="1"/>
    </xf>
    <xf numFmtId="1" fontId="48" fillId="35" borderId="21" xfId="0" applyNumberFormat="1" applyFont="1" applyFill="1" applyBorder="1" applyAlignment="1">
      <alignment/>
    </xf>
    <xf numFmtId="1" fontId="48" fillId="9" borderId="12" xfId="0" applyNumberFormat="1" applyFont="1" applyFill="1" applyBorder="1" applyAlignment="1">
      <alignment/>
    </xf>
    <xf numFmtId="1" fontId="48" fillId="35" borderId="12" xfId="0" applyNumberFormat="1" applyFont="1" applyFill="1" applyBorder="1" applyAlignment="1">
      <alignment/>
    </xf>
    <xf numFmtId="1" fontId="48" fillId="9" borderId="14" xfId="0" applyNumberFormat="1" applyFont="1" applyFill="1" applyBorder="1" applyAlignment="1">
      <alignment/>
    </xf>
    <xf numFmtId="1" fontId="48" fillId="35" borderId="17" xfId="0" applyNumberFormat="1" applyFont="1" applyFill="1" applyBorder="1" applyAlignment="1">
      <alignment/>
    </xf>
    <xf numFmtId="1" fontId="48" fillId="35" borderId="13" xfId="0" applyNumberFormat="1" applyFont="1" applyFill="1" applyBorder="1" applyAlignment="1">
      <alignment/>
    </xf>
    <xf numFmtId="1" fontId="48" fillId="35" borderId="24" xfId="0" applyNumberFormat="1" applyFont="1" applyFill="1" applyBorder="1" applyAlignment="1">
      <alignment/>
    </xf>
    <xf numFmtId="1" fontId="48" fillId="35" borderId="14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10" xfId="0" applyNumberFormat="1" applyFont="1" applyFill="1" applyBorder="1" applyAlignment="1" quotePrefix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ผลการดำเนินงานอุบัติเหตุทางถนนไตรมาส 1-2 เปรียบเทียบกับค่าเป้าหมายการดำเนินงาน </a:t>
            </a:r>
          </a:p>
        </c:rich>
      </c:tx>
      <c:layout>
        <c:manualLayout>
          <c:xMode val="factor"/>
          <c:yMode val="factor"/>
          <c:x val="-0.0012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07425"/>
          <c:w val="0.985"/>
          <c:h val="0.9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กราฟ!$F$1</c:f>
              <c:strCache>
                <c:ptCount val="1"/>
                <c:pt idx="0">
                  <c:v>เป้าหมาย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กราฟ!$A$2:$A$13</c:f>
              <c:strCache/>
            </c:strRef>
          </c:cat>
          <c:val>
            <c:numRef>
              <c:f>กราฟ!$F$2:$F$13</c:f>
              <c:numCache/>
            </c:numRef>
          </c:val>
        </c:ser>
        <c:ser>
          <c:idx val="1"/>
          <c:order val="1"/>
          <c:tx>
            <c:strRef>
              <c:f>กราฟ!$G$1</c:f>
              <c:strCache>
                <c:ptCount val="1"/>
                <c:pt idx="0">
                  <c:v>ผล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กราฟ!$A$2:$A$13</c:f>
              <c:strCache/>
            </c:strRef>
          </c:cat>
          <c:val>
            <c:numRef>
              <c:f>กราฟ!$G$2:$G$13</c:f>
              <c:numCache/>
            </c:numRef>
          </c:val>
        </c:ser>
        <c:axId val="21816648"/>
        <c:axId val="62132105"/>
      </c:barChart>
      <c:catAx>
        <c:axId val="21816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132105"/>
        <c:crosses val="autoZero"/>
        <c:auto val="1"/>
        <c:lblOffset val="100"/>
        <c:tickLblSkip val="1"/>
        <c:noMultiLvlLbl val="0"/>
      </c:catAx>
      <c:valAx>
        <c:axId val="62132105"/>
        <c:scaling>
          <c:orientation val="minMax"/>
        </c:scaling>
        <c:axPos val="l"/>
        <c:majorGridlines>
          <c:spPr>
            <a:ln w="3175">
              <a:solidFill>
                <a:srgbClr val="CCFF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8166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5575"/>
          <c:y val="0.0835"/>
          <c:w val="0.2552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14</xdr:row>
      <xdr:rowOff>76200</xdr:rowOff>
    </xdr:from>
    <xdr:to>
      <xdr:col>12</xdr:col>
      <xdr:colOff>381000</xdr:colOff>
      <xdr:row>36</xdr:row>
      <xdr:rowOff>180975</xdr:rowOff>
    </xdr:to>
    <xdr:graphicFrame>
      <xdr:nvGraphicFramePr>
        <xdr:cNvPr id="1" name="แผนภูมิ 4"/>
        <xdr:cNvGraphicFramePr/>
      </xdr:nvGraphicFramePr>
      <xdr:xfrm>
        <a:off x="1219200" y="2619375"/>
        <a:ext cx="647700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4"/>
  <sheetViews>
    <sheetView zoomScalePageLayoutView="0" workbookViewId="0" topLeftCell="A1">
      <selection activeCell="C10" sqref="C10"/>
    </sheetView>
  </sheetViews>
  <sheetFormatPr defaultColWidth="14.140625" defaultRowHeight="15"/>
  <cols>
    <col min="1" max="1" width="12.421875" style="5" customWidth="1"/>
    <col min="2" max="24" width="6.421875" style="5" customWidth="1"/>
    <col min="25" max="25" width="6.28125" style="5" customWidth="1"/>
    <col min="26" max="26" width="7.421875" style="5" customWidth="1"/>
    <col min="27" max="27" width="8.140625" style="5" customWidth="1"/>
    <col min="28" max="16384" width="14.140625" style="5" customWidth="1"/>
  </cols>
  <sheetData>
    <row r="1" spans="1:10" s="4" customFormat="1" ht="24" customHeight="1">
      <c r="A1" s="1" t="s">
        <v>97</v>
      </c>
      <c r="B1" s="1"/>
      <c r="C1" s="1"/>
      <c r="D1" s="1"/>
      <c r="E1" s="1"/>
      <c r="F1" s="1"/>
      <c r="G1" s="1"/>
      <c r="H1" s="1"/>
      <c r="I1" s="1"/>
      <c r="J1" s="1"/>
    </row>
    <row r="2" spans="1:33" s="4" customFormat="1" ht="24" customHeight="1">
      <c r="A2" s="152" t="s">
        <v>0</v>
      </c>
      <c r="B2" s="150" t="s">
        <v>93</v>
      </c>
      <c r="C2" s="150"/>
      <c r="D2" s="150"/>
      <c r="E2" s="150"/>
      <c r="F2" s="150"/>
      <c r="G2" s="150"/>
      <c r="H2" s="150" t="s">
        <v>94</v>
      </c>
      <c r="I2" s="150"/>
      <c r="J2" s="150"/>
      <c r="K2" s="150"/>
      <c r="L2" s="150"/>
      <c r="M2" s="150"/>
      <c r="N2" s="150" t="s">
        <v>95</v>
      </c>
      <c r="O2" s="150"/>
      <c r="P2" s="150"/>
      <c r="Q2" s="150"/>
      <c r="R2" s="150"/>
      <c r="S2" s="150"/>
      <c r="T2" s="150" t="s">
        <v>96</v>
      </c>
      <c r="U2" s="150"/>
      <c r="V2" s="150"/>
      <c r="W2" s="150"/>
      <c r="X2" s="150"/>
      <c r="Y2" s="150"/>
      <c r="Z2" s="154" t="s">
        <v>13</v>
      </c>
      <c r="AA2" s="154"/>
      <c r="AB2" s="35" t="s">
        <v>100</v>
      </c>
      <c r="AC2" s="76" t="s">
        <v>102</v>
      </c>
      <c r="AD2" s="82" t="s">
        <v>103</v>
      </c>
      <c r="AE2" s="88" t="s">
        <v>104</v>
      </c>
      <c r="AF2" s="94" t="s">
        <v>105</v>
      </c>
      <c r="AG2" s="100" t="s">
        <v>106</v>
      </c>
    </row>
    <row r="3" spans="1:33" ht="18.75">
      <c r="A3" s="152"/>
      <c r="B3" s="151" t="s">
        <v>10</v>
      </c>
      <c r="C3" s="151"/>
      <c r="D3" s="151" t="s">
        <v>11</v>
      </c>
      <c r="E3" s="151"/>
      <c r="F3" s="151" t="s">
        <v>12</v>
      </c>
      <c r="G3" s="151"/>
      <c r="H3" s="19" t="s">
        <v>1</v>
      </c>
      <c r="I3" s="20"/>
      <c r="J3" s="19" t="s">
        <v>2</v>
      </c>
      <c r="K3" s="20"/>
      <c r="L3" s="19" t="s">
        <v>3</v>
      </c>
      <c r="M3" s="20"/>
      <c r="N3" s="151" t="s">
        <v>4</v>
      </c>
      <c r="O3" s="151"/>
      <c r="P3" s="151" t="s">
        <v>5</v>
      </c>
      <c r="Q3" s="151"/>
      <c r="R3" s="151" t="s">
        <v>6</v>
      </c>
      <c r="S3" s="151"/>
      <c r="T3" s="151" t="s">
        <v>7</v>
      </c>
      <c r="U3" s="151"/>
      <c r="V3" s="151" t="s">
        <v>8</v>
      </c>
      <c r="W3" s="151"/>
      <c r="X3" s="151" t="s">
        <v>9</v>
      </c>
      <c r="Y3" s="151"/>
      <c r="Z3" s="154"/>
      <c r="AA3" s="154"/>
      <c r="AB3" s="153" t="s">
        <v>101</v>
      </c>
      <c r="AC3" s="155" t="s">
        <v>107</v>
      </c>
      <c r="AD3" s="156" t="s">
        <v>108</v>
      </c>
      <c r="AE3" s="157" t="s">
        <v>109</v>
      </c>
      <c r="AF3" s="158" t="s">
        <v>110</v>
      </c>
      <c r="AG3" s="159" t="s">
        <v>111</v>
      </c>
    </row>
    <row r="4" spans="1:33" ht="56.25">
      <c r="A4" s="152"/>
      <c r="B4" s="2" t="s">
        <v>91</v>
      </c>
      <c r="C4" s="3" t="s">
        <v>92</v>
      </c>
      <c r="D4" s="2" t="s">
        <v>91</v>
      </c>
      <c r="E4" s="3" t="s">
        <v>92</v>
      </c>
      <c r="F4" s="2" t="s">
        <v>91</v>
      </c>
      <c r="G4" s="3" t="s">
        <v>92</v>
      </c>
      <c r="H4" s="2" t="s">
        <v>91</v>
      </c>
      <c r="I4" s="3" t="s">
        <v>92</v>
      </c>
      <c r="J4" s="2" t="s">
        <v>91</v>
      </c>
      <c r="K4" s="3" t="s">
        <v>92</v>
      </c>
      <c r="L4" s="2" t="s">
        <v>91</v>
      </c>
      <c r="M4" s="3" t="s">
        <v>92</v>
      </c>
      <c r="N4" s="2" t="s">
        <v>91</v>
      </c>
      <c r="O4" s="3" t="s">
        <v>92</v>
      </c>
      <c r="P4" s="2" t="s">
        <v>91</v>
      </c>
      <c r="Q4" s="3" t="s">
        <v>92</v>
      </c>
      <c r="R4" s="2" t="s">
        <v>91</v>
      </c>
      <c r="S4" s="3" t="s">
        <v>92</v>
      </c>
      <c r="T4" s="2" t="s">
        <v>91</v>
      </c>
      <c r="U4" s="3" t="s">
        <v>92</v>
      </c>
      <c r="V4" s="2" t="s">
        <v>91</v>
      </c>
      <c r="W4" s="3" t="s">
        <v>92</v>
      </c>
      <c r="X4" s="2" t="s">
        <v>91</v>
      </c>
      <c r="Y4" s="3" t="s">
        <v>92</v>
      </c>
      <c r="Z4" s="2" t="s">
        <v>91</v>
      </c>
      <c r="AA4" s="3" t="s">
        <v>92</v>
      </c>
      <c r="AB4" s="153"/>
      <c r="AC4" s="155"/>
      <c r="AD4" s="156"/>
      <c r="AE4" s="157"/>
      <c r="AF4" s="158"/>
      <c r="AG4" s="159"/>
    </row>
    <row r="5" spans="1:33" ht="18.75">
      <c r="A5" s="6" t="s">
        <v>14</v>
      </c>
      <c r="B5" s="7">
        <v>17</v>
      </c>
      <c r="C5" s="8">
        <f>B5-(B5*7/100)</f>
        <v>15.81</v>
      </c>
      <c r="D5" s="7">
        <v>13</v>
      </c>
      <c r="E5" s="8">
        <f>D5-(D5*7/100)</f>
        <v>12.09</v>
      </c>
      <c r="F5" s="7">
        <v>12</v>
      </c>
      <c r="G5" s="8">
        <f>F5-(F5*7/100)</f>
        <v>11.16</v>
      </c>
      <c r="H5" s="7">
        <v>20</v>
      </c>
      <c r="I5" s="8">
        <f>H5-(H5*7/100)</f>
        <v>18.6</v>
      </c>
      <c r="J5" s="7">
        <v>16</v>
      </c>
      <c r="K5" s="8">
        <f>J5-(J5*7/100)</f>
        <v>14.879999999999999</v>
      </c>
      <c r="L5" s="7">
        <v>19</v>
      </c>
      <c r="M5" s="8">
        <f>L5-(L5*7/100)</f>
        <v>17.67</v>
      </c>
      <c r="N5" s="7">
        <v>20</v>
      </c>
      <c r="O5" s="8">
        <f>N5-(N5*7/100)</f>
        <v>18.6</v>
      </c>
      <c r="P5" s="7">
        <v>16</v>
      </c>
      <c r="Q5" s="8">
        <f>P5-(P5*7/100)</f>
        <v>14.879999999999999</v>
      </c>
      <c r="R5" s="7">
        <v>14</v>
      </c>
      <c r="S5" s="8">
        <f>R5-(R5*7/100)</f>
        <v>13.02</v>
      </c>
      <c r="T5" s="7">
        <v>16</v>
      </c>
      <c r="U5" s="8">
        <f>T5-(T5*7/100)</f>
        <v>14.879999999999999</v>
      </c>
      <c r="V5" s="7">
        <v>17</v>
      </c>
      <c r="W5" s="8">
        <f>V5-(V5*7/100)</f>
        <v>15.81</v>
      </c>
      <c r="X5" s="7">
        <v>14</v>
      </c>
      <c r="Y5" s="8">
        <f>X5-(X5*7/100)</f>
        <v>13.02</v>
      </c>
      <c r="Z5" s="37">
        <f aca="true" t="shared" si="0" ref="Z5:Z68">B5+D5+F5+H5+J5+L5+N5+P5+R5+T5+V5+X5</f>
        <v>194</v>
      </c>
      <c r="AA5" s="44">
        <f>Z5-(Z5*7/100)</f>
        <v>180.42</v>
      </c>
      <c r="AB5" s="47">
        <f>Z5*0.86</f>
        <v>166.84</v>
      </c>
      <c r="AC5" s="77">
        <f>Z5*0.79</f>
        <v>153.26000000000002</v>
      </c>
      <c r="AD5" s="83">
        <f>Z5*0.72</f>
        <v>139.68</v>
      </c>
      <c r="AE5" s="89">
        <f>Z5*0.65</f>
        <v>126.10000000000001</v>
      </c>
      <c r="AF5" s="95">
        <f>Z5*0.58</f>
        <v>112.52</v>
      </c>
      <c r="AG5" s="101">
        <f>Z5*0.51</f>
        <v>98.94</v>
      </c>
    </row>
    <row r="6" spans="1:33" ht="18.75">
      <c r="A6" s="9" t="s">
        <v>15</v>
      </c>
      <c r="B6" s="10">
        <v>11</v>
      </c>
      <c r="C6" s="11">
        <f aca="true" t="shared" si="1" ref="C6:C69">B6-(B6*7/100)</f>
        <v>10.23</v>
      </c>
      <c r="D6" s="10">
        <v>10</v>
      </c>
      <c r="E6" s="11">
        <f aca="true" t="shared" si="2" ref="E6:E69">D6-(D6*7/100)</f>
        <v>9.3</v>
      </c>
      <c r="F6" s="10">
        <v>12</v>
      </c>
      <c r="G6" s="11">
        <f aca="true" t="shared" si="3" ref="G6:G69">F6-(F6*7/100)</f>
        <v>11.16</v>
      </c>
      <c r="H6" s="10">
        <v>12</v>
      </c>
      <c r="I6" s="11">
        <f aca="true" t="shared" si="4" ref="I6:I69">H6-(H6*7/100)</f>
        <v>11.16</v>
      </c>
      <c r="J6" s="10">
        <v>14</v>
      </c>
      <c r="K6" s="11">
        <f aca="true" t="shared" si="5" ref="K6:K69">J6-(J6*7/100)</f>
        <v>13.02</v>
      </c>
      <c r="L6" s="10">
        <v>13</v>
      </c>
      <c r="M6" s="11">
        <f aca="true" t="shared" si="6" ref="M6:M69">L6-(L6*7/100)</f>
        <v>12.09</v>
      </c>
      <c r="N6" s="10">
        <v>11</v>
      </c>
      <c r="O6" s="11">
        <f aca="true" t="shared" si="7" ref="O6:O69">N6-(N6*7/100)</f>
        <v>10.23</v>
      </c>
      <c r="P6" s="10">
        <v>9</v>
      </c>
      <c r="Q6" s="11">
        <f aca="true" t="shared" si="8" ref="Q6:Q69">P6-(P6*7/100)</f>
        <v>8.37</v>
      </c>
      <c r="R6" s="10">
        <v>11</v>
      </c>
      <c r="S6" s="11">
        <f aca="true" t="shared" si="9" ref="S6:S69">R6-(R6*7/100)</f>
        <v>10.23</v>
      </c>
      <c r="T6" s="10">
        <v>11</v>
      </c>
      <c r="U6" s="11">
        <f aca="true" t="shared" si="10" ref="U6:U69">T6-(T6*7/100)</f>
        <v>10.23</v>
      </c>
      <c r="V6" s="10">
        <v>10</v>
      </c>
      <c r="W6" s="11">
        <f aca="true" t="shared" si="11" ref="W6:W69">V6-(V6*7/100)</f>
        <v>9.3</v>
      </c>
      <c r="X6" s="10">
        <v>11</v>
      </c>
      <c r="Y6" s="11">
        <f aca="true" t="shared" si="12" ref="Y6:Y69">X6-(X6*7/100)</f>
        <v>10.23</v>
      </c>
      <c r="Z6" s="42">
        <f t="shared" si="0"/>
        <v>135</v>
      </c>
      <c r="AA6" s="36">
        <f aca="true" t="shared" si="13" ref="AA6:AA69">Z6-(Z6*7/100)</f>
        <v>125.55</v>
      </c>
      <c r="AB6" s="48">
        <f aca="true" t="shared" si="14" ref="AB6:AB69">Z6*0.86</f>
        <v>116.1</v>
      </c>
      <c r="AC6" s="78">
        <f aca="true" t="shared" si="15" ref="AC6:AC69">Z6*0.79</f>
        <v>106.65</v>
      </c>
      <c r="AD6" s="84">
        <f aca="true" t="shared" si="16" ref="AD6:AD69">Z6*0.72</f>
        <v>97.2</v>
      </c>
      <c r="AE6" s="90">
        <f aca="true" t="shared" si="17" ref="AE6:AE69">Z6*0.65</f>
        <v>87.75</v>
      </c>
      <c r="AF6" s="96">
        <f aca="true" t="shared" si="18" ref="AF6:AF69">Z6*0.58</f>
        <v>78.3</v>
      </c>
      <c r="AG6" s="102">
        <f aca="true" t="shared" si="19" ref="AG6:AG69">Z6*0.51</f>
        <v>68.85</v>
      </c>
    </row>
    <row r="7" spans="1:33" ht="18.75">
      <c r="A7" s="9" t="s">
        <v>16</v>
      </c>
      <c r="B7" s="10">
        <v>2</v>
      </c>
      <c r="C7" s="11">
        <f t="shared" si="1"/>
        <v>1.8599999999999999</v>
      </c>
      <c r="D7" s="10">
        <v>1</v>
      </c>
      <c r="E7" s="11">
        <f t="shared" si="2"/>
        <v>0.9299999999999999</v>
      </c>
      <c r="F7" s="10">
        <v>4</v>
      </c>
      <c r="G7" s="11">
        <f t="shared" si="3"/>
        <v>3.7199999999999998</v>
      </c>
      <c r="H7" s="10">
        <v>5</v>
      </c>
      <c r="I7" s="11">
        <f t="shared" si="4"/>
        <v>4.65</v>
      </c>
      <c r="J7" s="10">
        <v>7</v>
      </c>
      <c r="K7" s="11">
        <f t="shared" si="5"/>
        <v>6.51</v>
      </c>
      <c r="L7" s="10">
        <v>6</v>
      </c>
      <c r="M7" s="11">
        <f t="shared" si="6"/>
        <v>5.58</v>
      </c>
      <c r="N7" s="10">
        <v>7</v>
      </c>
      <c r="O7" s="11">
        <f t="shared" si="7"/>
        <v>6.51</v>
      </c>
      <c r="P7" s="10">
        <v>4</v>
      </c>
      <c r="Q7" s="11">
        <f t="shared" si="8"/>
        <v>3.7199999999999998</v>
      </c>
      <c r="R7" s="10">
        <v>5</v>
      </c>
      <c r="S7" s="11">
        <f t="shared" si="9"/>
        <v>4.65</v>
      </c>
      <c r="T7" s="10">
        <v>7</v>
      </c>
      <c r="U7" s="11">
        <f t="shared" si="10"/>
        <v>6.51</v>
      </c>
      <c r="V7" s="10">
        <v>5</v>
      </c>
      <c r="W7" s="11">
        <f t="shared" si="11"/>
        <v>4.65</v>
      </c>
      <c r="X7" s="10">
        <v>3</v>
      </c>
      <c r="Y7" s="11">
        <f t="shared" si="12"/>
        <v>2.79</v>
      </c>
      <c r="Z7" s="42">
        <f t="shared" si="0"/>
        <v>56</v>
      </c>
      <c r="AA7" s="36">
        <f t="shared" si="13"/>
        <v>52.08</v>
      </c>
      <c r="AB7" s="48">
        <f t="shared" si="14"/>
        <v>48.16</v>
      </c>
      <c r="AC7" s="78">
        <f t="shared" si="15"/>
        <v>44.24</v>
      </c>
      <c r="AD7" s="84">
        <f t="shared" si="16"/>
        <v>40.32</v>
      </c>
      <c r="AE7" s="90">
        <f t="shared" si="17"/>
        <v>36.4</v>
      </c>
      <c r="AF7" s="96">
        <f t="shared" si="18"/>
        <v>32.48</v>
      </c>
      <c r="AG7" s="102">
        <f t="shared" si="19"/>
        <v>28.560000000000002</v>
      </c>
    </row>
    <row r="8" spans="1:33" ht="18.75">
      <c r="A8" s="9" t="s">
        <v>17</v>
      </c>
      <c r="B8" s="10">
        <v>7</v>
      </c>
      <c r="C8" s="11">
        <f t="shared" si="1"/>
        <v>6.51</v>
      </c>
      <c r="D8" s="10">
        <v>10</v>
      </c>
      <c r="E8" s="11">
        <f t="shared" si="2"/>
        <v>9.3</v>
      </c>
      <c r="F8" s="10">
        <v>8</v>
      </c>
      <c r="G8" s="11">
        <f t="shared" si="3"/>
        <v>7.4399999999999995</v>
      </c>
      <c r="H8" s="10">
        <v>8</v>
      </c>
      <c r="I8" s="11">
        <f t="shared" si="4"/>
        <v>7.4399999999999995</v>
      </c>
      <c r="J8" s="10">
        <v>9</v>
      </c>
      <c r="K8" s="11">
        <f t="shared" si="5"/>
        <v>8.37</v>
      </c>
      <c r="L8" s="10">
        <v>13</v>
      </c>
      <c r="M8" s="11">
        <f t="shared" si="6"/>
        <v>12.09</v>
      </c>
      <c r="N8" s="10">
        <v>9</v>
      </c>
      <c r="O8" s="11">
        <f t="shared" si="7"/>
        <v>8.37</v>
      </c>
      <c r="P8" s="10">
        <v>10</v>
      </c>
      <c r="Q8" s="11">
        <f t="shared" si="8"/>
        <v>9.3</v>
      </c>
      <c r="R8" s="10">
        <v>6</v>
      </c>
      <c r="S8" s="11">
        <f t="shared" si="9"/>
        <v>5.58</v>
      </c>
      <c r="T8" s="10">
        <v>10</v>
      </c>
      <c r="U8" s="11">
        <f t="shared" si="10"/>
        <v>9.3</v>
      </c>
      <c r="V8" s="10">
        <v>5</v>
      </c>
      <c r="W8" s="11">
        <f t="shared" si="11"/>
        <v>4.65</v>
      </c>
      <c r="X8" s="10">
        <v>6</v>
      </c>
      <c r="Y8" s="11">
        <f t="shared" si="12"/>
        <v>5.58</v>
      </c>
      <c r="Z8" s="42">
        <f t="shared" si="0"/>
        <v>101</v>
      </c>
      <c r="AA8" s="36">
        <f t="shared" si="13"/>
        <v>93.93</v>
      </c>
      <c r="AB8" s="48">
        <f t="shared" si="14"/>
        <v>86.86</v>
      </c>
      <c r="AC8" s="78">
        <f t="shared" si="15"/>
        <v>79.79</v>
      </c>
      <c r="AD8" s="84">
        <f t="shared" si="16"/>
        <v>72.72</v>
      </c>
      <c r="AE8" s="90">
        <f t="shared" si="17"/>
        <v>65.65</v>
      </c>
      <c r="AF8" s="96">
        <f t="shared" si="18"/>
        <v>58.58</v>
      </c>
      <c r="AG8" s="102">
        <f t="shared" si="19"/>
        <v>51.51</v>
      </c>
    </row>
    <row r="9" spans="1:33" ht="18.75">
      <c r="A9" s="9" t="s">
        <v>18</v>
      </c>
      <c r="B9" s="10">
        <v>11</v>
      </c>
      <c r="C9" s="11">
        <f t="shared" si="1"/>
        <v>10.23</v>
      </c>
      <c r="D9" s="10">
        <v>20</v>
      </c>
      <c r="E9" s="11">
        <f t="shared" si="2"/>
        <v>18.6</v>
      </c>
      <c r="F9" s="10">
        <v>12</v>
      </c>
      <c r="G9" s="11">
        <f t="shared" si="3"/>
        <v>11.16</v>
      </c>
      <c r="H9" s="10">
        <v>21</v>
      </c>
      <c r="I9" s="11">
        <f t="shared" si="4"/>
        <v>19.53</v>
      </c>
      <c r="J9" s="10">
        <v>19</v>
      </c>
      <c r="K9" s="11">
        <f t="shared" si="5"/>
        <v>17.67</v>
      </c>
      <c r="L9" s="10">
        <v>21</v>
      </c>
      <c r="M9" s="11">
        <f t="shared" si="6"/>
        <v>19.53</v>
      </c>
      <c r="N9" s="10">
        <v>19</v>
      </c>
      <c r="O9" s="11">
        <f t="shared" si="7"/>
        <v>17.67</v>
      </c>
      <c r="P9" s="10">
        <v>17</v>
      </c>
      <c r="Q9" s="11">
        <f t="shared" si="8"/>
        <v>15.81</v>
      </c>
      <c r="R9" s="10">
        <v>18</v>
      </c>
      <c r="S9" s="11">
        <f t="shared" si="9"/>
        <v>16.74</v>
      </c>
      <c r="T9" s="10">
        <v>21</v>
      </c>
      <c r="U9" s="11">
        <f t="shared" si="10"/>
        <v>19.53</v>
      </c>
      <c r="V9" s="10">
        <v>17</v>
      </c>
      <c r="W9" s="11">
        <f t="shared" si="11"/>
        <v>15.81</v>
      </c>
      <c r="X9" s="10">
        <v>16</v>
      </c>
      <c r="Y9" s="11">
        <f t="shared" si="12"/>
        <v>14.879999999999999</v>
      </c>
      <c r="Z9" s="42">
        <f t="shared" si="0"/>
        <v>212</v>
      </c>
      <c r="AA9" s="36">
        <f t="shared" si="13"/>
        <v>197.16</v>
      </c>
      <c r="AB9" s="48">
        <f t="shared" si="14"/>
        <v>182.32</v>
      </c>
      <c r="AC9" s="78">
        <f t="shared" si="15"/>
        <v>167.48000000000002</v>
      </c>
      <c r="AD9" s="84">
        <f t="shared" si="16"/>
        <v>152.64</v>
      </c>
      <c r="AE9" s="90">
        <f t="shared" si="17"/>
        <v>137.8</v>
      </c>
      <c r="AF9" s="96">
        <f t="shared" si="18"/>
        <v>122.96</v>
      </c>
      <c r="AG9" s="102">
        <f t="shared" si="19"/>
        <v>108.12</v>
      </c>
    </row>
    <row r="10" spans="1:33" ht="18.75">
      <c r="A10" s="9" t="s">
        <v>19</v>
      </c>
      <c r="B10" s="10">
        <v>4</v>
      </c>
      <c r="C10" s="11">
        <f t="shared" si="1"/>
        <v>3.7199999999999998</v>
      </c>
      <c r="D10" s="10">
        <v>7</v>
      </c>
      <c r="E10" s="11">
        <f t="shared" si="2"/>
        <v>6.51</v>
      </c>
      <c r="F10" s="10">
        <v>4</v>
      </c>
      <c r="G10" s="11">
        <f t="shared" si="3"/>
        <v>3.7199999999999998</v>
      </c>
      <c r="H10" s="10">
        <v>5</v>
      </c>
      <c r="I10" s="11">
        <f t="shared" si="4"/>
        <v>4.65</v>
      </c>
      <c r="J10" s="10">
        <v>2</v>
      </c>
      <c r="K10" s="11">
        <f t="shared" si="5"/>
        <v>1.8599999999999999</v>
      </c>
      <c r="L10" s="10">
        <v>5</v>
      </c>
      <c r="M10" s="11">
        <f t="shared" si="6"/>
        <v>4.65</v>
      </c>
      <c r="N10" s="10">
        <v>8</v>
      </c>
      <c r="O10" s="11">
        <f t="shared" si="7"/>
        <v>7.4399999999999995</v>
      </c>
      <c r="P10" s="10">
        <v>7</v>
      </c>
      <c r="Q10" s="11">
        <f t="shared" si="8"/>
        <v>6.51</v>
      </c>
      <c r="R10" s="10">
        <v>6</v>
      </c>
      <c r="S10" s="11">
        <f t="shared" si="9"/>
        <v>5.58</v>
      </c>
      <c r="T10" s="10">
        <v>5</v>
      </c>
      <c r="U10" s="11">
        <f t="shared" si="10"/>
        <v>4.65</v>
      </c>
      <c r="V10" s="10">
        <v>5</v>
      </c>
      <c r="W10" s="11">
        <f t="shared" si="11"/>
        <v>4.65</v>
      </c>
      <c r="X10" s="10">
        <v>3</v>
      </c>
      <c r="Y10" s="11">
        <f t="shared" si="12"/>
        <v>2.79</v>
      </c>
      <c r="Z10" s="42">
        <f t="shared" si="0"/>
        <v>61</v>
      </c>
      <c r="AA10" s="36">
        <f t="shared" si="13"/>
        <v>56.730000000000004</v>
      </c>
      <c r="AB10" s="48">
        <f t="shared" si="14"/>
        <v>52.46</v>
      </c>
      <c r="AC10" s="78">
        <f t="shared" si="15"/>
        <v>48.190000000000005</v>
      </c>
      <c r="AD10" s="84">
        <f t="shared" si="16"/>
        <v>43.92</v>
      </c>
      <c r="AE10" s="90">
        <f t="shared" si="17"/>
        <v>39.65</v>
      </c>
      <c r="AF10" s="96">
        <f t="shared" si="18"/>
        <v>35.379999999999995</v>
      </c>
      <c r="AG10" s="102">
        <f t="shared" si="19"/>
        <v>31.11</v>
      </c>
    </row>
    <row r="11" spans="1:33" ht="18.75">
      <c r="A11" s="9" t="s">
        <v>20</v>
      </c>
      <c r="B11" s="10">
        <v>16</v>
      </c>
      <c r="C11" s="11">
        <f t="shared" si="1"/>
        <v>14.879999999999999</v>
      </c>
      <c r="D11" s="10">
        <v>16</v>
      </c>
      <c r="E11" s="11">
        <f t="shared" si="2"/>
        <v>14.879999999999999</v>
      </c>
      <c r="F11" s="10">
        <v>20</v>
      </c>
      <c r="G11" s="11">
        <f t="shared" si="3"/>
        <v>18.6</v>
      </c>
      <c r="H11" s="10">
        <v>17</v>
      </c>
      <c r="I11" s="11">
        <f t="shared" si="4"/>
        <v>15.81</v>
      </c>
      <c r="J11" s="10">
        <v>18</v>
      </c>
      <c r="K11" s="11">
        <f t="shared" si="5"/>
        <v>16.74</v>
      </c>
      <c r="L11" s="10">
        <v>19</v>
      </c>
      <c r="M11" s="11">
        <f t="shared" si="6"/>
        <v>17.67</v>
      </c>
      <c r="N11" s="10">
        <v>22</v>
      </c>
      <c r="O11" s="11">
        <f t="shared" si="7"/>
        <v>20.46</v>
      </c>
      <c r="P11" s="10">
        <v>16</v>
      </c>
      <c r="Q11" s="11">
        <f t="shared" si="8"/>
        <v>14.879999999999999</v>
      </c>
      <c r="R11" s="10">
        <v>19</v>
      </c>
      <c r="S11" s="11">
        <f t="shared" si="9"/>
        <v>17.67</v>
      </c>
      <c r="T11" s="10">
        <v>11</v>
      </c>
      <c r="U11" s="11">
        <f t="shared" si="10"/>
        <v>10.23</v>
      </c>
      <c r="V11" s="10">
        <v>12</v>
      </c>
      <c r="W11" s="11">
        <f t="shared" si="11"/>
        <v>11.16</v>
      </c>
      <c r="X11" s="10">
        <v>18</v>
      </c>
      <c r="Y11" s="11">
        <f t="shared" si="12"/>
        <v>16.74</v>
      </c>
      <c r="Z11" s="42">
        <f t="shared" si="0"/>
        <v>204</v>
      </c>
      <c r="AA11" s="36">
        <f t="shared" si="13"/>
        <v>189.72</v>
      </c>
      <c r="AB11" s="48">
        <f t="shared" si="14"/>
        <v>175.44</v>
      </c>
      <c r="AC11" s="78">
        <f t="shared" si="15"/>
        <v>161.16</v>
      </c>
      <c r="AD11" s="84">
        <f t="shared" si="16"/>
        <v>146.88</v>
      </c>
      <c r="AE11" s="90">
        <f t="shared" si="17"/>
        <v>132.6</v>
      </c>
      <c r="AF11" s="96">
        <f t="shared" si="18"/>
        <v>118.32</v>
      </c>
      <c r="AG11" s="102">
        <f t="shared" si="19"/>
        <v>104.04</v>
      </c>
    </row>
    <row r="12" spans="1:33" ht="18.75">
      <c r="A12" s="9" t="s">
        <v>21</v>
      </c>
      <c r="B12" s="10">
        <v>9</v>
      </c>
      <c r="C12" s="11">
        <f t="shared" si="1"/>
        <v>8.37</v>
      </c>
      <c r="D12" s="10">
        <v>6</v>
      </c>
      <c r="E12" s="11">
        <f t="shared" si="2"/>
        <v>5.58</v>
      </c>
      <c r="F12" s="10">
        <v>5</v>
      </c>
      <c r="G12" s="11">
        <f t="shared" si="3"/>
        <v>4.65</v>
      </c>
      <c r="H12" s="10">
        <v>4</v>
      </c>
      <c r="I12" s="11">
        <f t="shared" si="4"/>
        <v>3.7199999999999998</v>
      </c>
      <c r="J12" s="10">
        <v>8</v>
      </c>
      <c r="K12" s="11">
        <f t="shared" si="5"/>
        <v>7.4399999999999995</v>
      </c>
      <c r="L12" s="10">
        <v>4</v>
      </c>
      <c r="M12" s="11">
        <f t="shared" si="6"/>
        <v>3.7199999999999998</v>
      </c>
      <c r="N12" s="10">
        <v>7</v>
      </c>
      <c r="O12" s="11">
        <f t="shared" si="7"/>
        <v>6.51</v>
      </c>
      <c r="P12" s="10">
        <v>5</v>
      </c>
      <c r="Q12" s="11">
        <f t="shared" si="8"/>
        <v>4.65</v>
      </c>
      <c r="R12" s="10">
        <v>6</v>
      </c>
      <c r="S12" s="11">
        <f t="shared" si="9"/>
        <v>5.58</v>
      </c>
      <c r="T12" s="10">
        <v>6</v>
      </c>
      <c r="U12" s="11">
        <f t="shared" si="10"/>
        <v>5.58</v>
      </c>
      <c r="V12" s="10">
        <v>4</v>
      </c>
      <c r="W12" s="11">
        <f t="shared" si="11"/>
        <v>3.7199999999999998</v>
      </c>
      <c r="X12" s="10">
        <v>3</v>
      </c>
      <c r="Y12" s="11">
        <f t="shared" si="12"/>
        <v>2.79</v>
      </c>
      <c r="Z12" s="42">
        <f t="shared" si="0"/>
        <v>67</v>
      </c>
      <c r="AA12" s="36">
        <f t="shared" si="13"/>
        <v>62.31</v>
      </c>
      <c r="AB12" s="48">
        <f t="shared" si="14"/>
        <v>57.62</v>
      </c>
      <c r="AC12" s="78">
        <f t="shared" si="15"/>
        <v>52.93</v>
      </c>
      <c r="AD12" s="84">
        <f t="shared" si="16"/>
        <v>48.239999999999995</v>
      </c>
      <c r="AE12" s="90">
        <f t="shared" si="17"/>
        <v>43.550000000000004</v>
      </c>
      <c r="AF12" s="96">
        <f t="shared" si="18"/>
        <v>38.86</v>
      </c>
      <c r="AG12" s="102">
        <f t="shared" si="19"/>
        <v>34.17</v>
      </c>
    </row>
    <row r="13" spans="1:33" ht="18.75">
      <c r="A13" s="9" t="s">
        <v>22</v>
      </c>
      <c r="B13" s="10">
        <v>10</v>
      </c>
      <c r="C13" s="11">
        <f t="shared" si="1"/>
        <v>9.3</v>
      </c>
      <c r="D13" s="10">
        <v>13</v>
      </c>
      <c r="E13" s="11">
        <f t="shared" si="2"/>
        <v>12.09</v>
      </c>
      <c r="F13" s="10">
        <v>7</v>
      </c>
      <c r="G13" s="11">
        <f t="shared" si="3"/>
        <v>6.51</v>
      </c>
      <c r="H13" s="10">
        <v>13</v>
      </c>
      <c r="I13" s="11">
        <f t="shared" si="4"/>
        <v>12.09</v>
      </c>
      <c r="J13" s="10">
        <v>16</v>
      </c>
      <c r="K13" s="11">
        <f t="shared" si="5"/>
        <v>14.879999999999999</v>
      </c>
      <c r="L13" s="10">
        <v>8</v>
      </c>
      <c r="M13" s="11">
        <f t="shared" si="6"/>
        <v>7.4399999999999995</v>
      </c>
      <c r="N13" s="10">
        <v>9</v>
      </c>
      <c r="O13" s="11">
        <f t="shared" si="7"/>
        <v>8.37</v>
      </c>
      <c r="P13" s="10">
        <v>6</v>
      </c>
      <c r="Q13" s="11">
        <f t="shared" si="8"/>
        <v>5.58</v>
      </c>
      <c r="R13" s="10">
        <v>10</v>
      </c>
      <c r="S13" s="11">
        <f t="shared" si="9"/>
        <v>9.3</v>
      </c>
      <c r="T13" s="10">
        <v>4</v>
      </c>
      <c r="U13" s="11">
        <f t="shared" si="10"/>
        <v>3.7199999999999998</v>
      </c>
      <c r="V13" s="10">
        <v>6</v>
      </c>
      <c r="W13" s="11">
        <f t="shared" si="11"/>
        <v>5.58</v>
      </c>
      <c r="X13" s="10">
        <v>8</v>
      </c>
      <c r="Y13" s="11">
        <f t="shared" si="12"/>
        <v>7.4399999999999995</v>
      </c>
      <c r="Z13" s="42">
        <f t="shared" si="0"/>
        <v>110</v>
      </c>
      <c r="AA13" s="36">
        <f t="shared" si="13"/>
        <v>102.3</v>
      </c>
      <c r="AB13" s="48">
        <f t="shared" si="14"/>
        <v>94.6</v>
      </c>
      <c r="AC13" s="78">
        <f t="shared" si="15"/>
        <v>86.9</v>
      </c>
      <c r="AD13" s="84">
        <f t="shared" si="16"/>
        <v>79.2</v>
      </c>
      <c r="AE13" s="90">
        <f t="shared" si="17"/>
        <v>71.5</v>
      </c>
      <c r="AF13" s="96">
        <f t="shared" si="18"/>
        <v>63.8</v>
      </c>
      <c r="AG13" s="102">
        <f t="shared" si="19"/>
        <v>56.1</v>
      </c>
    </row>
    <row r="14" spans="1:33" ht="18.75">
      <c r="A14" s="9" t="s">
        <v>23</v>
      </c>
      <c r="B14" s="10">
        <v>15</v>
      </c>
      <c r="C14" s="11">
        <f t="shared" si="1"/>
        <v>13.95</v>
      </c>
      <c r="D14" s="10">
        <v>18</v>
      </c>
      <c r="E14" s="11">
        <f t="shared" si="2"/>
        <v>16.74</v>
      </c>
      <c r="F14" s="10">
        <v>11</v>
      </c>
      <c r="G14" s="11">
        <f t="shared" si="3"/>
        <v>10.23</v>
      </c>
      <c r="H14" s="10">
        <v>20</v>
      </c>
      <c r="I14" s="11">
        <f t="shared" si="4"/>
        <v>18.6</v>
      </c>
      <c r="J14" s="10">
        <v>11</v>
      </c>
      <c r="K14" s="11">
        <f t="shared" si="5"/>
        <v>10.23</v>
      </c>
      <c r="L14" s="10">
        <v>17</v>
      </c>
      <c r="M14" s="11">
        <f t="shared" si="6"/>
        <v>15.81</v>
      </c>
      <c r="N14" s="10">
        <v>21</v>
      </c>
      <c r="O14" s="11">
        <f t="shared" si="7"/>
        <v>19.53</v>
      </c>
      <c r="P14" s="10">
        <v>16</v>
      </c>
      <c r="Q14" s="11">
        <f t="shared" si="8"/>
        <v>14.879999999999999</v>
      </c>
      <c r="R14" s="10">
        <v>17</v>
      </c>
      <c r="S14" s="11">
        <f t="shared" si="9"/>
        <v>15.81</v>
      </c>
      <c r="T14" s="10">
        <v>15</v>
      </c>
      <c r="U14" s="11">
        <f t="shared" si="10"/>
        <v>13.95</v>
      </c>
      <c r="V14" s="10">
        <v>18</v>
      </c>
      <c r="W14" s="11">
        <f t="shared" si="11"/>
        <v>16.74</v>
      </c>
      <c r="X14" s="10">
        <v>17</v>
      </c>
      <c r="Y14" s="11">
        <f t="shared" si="12"/>
        <v>15.81</v>
      </c>
      <c r="Z14" s="42">
        <f t="shared" si="0"/>
        <v>196</v>
      </c>
      <c r="AA14" s="36">
        <f t="shared" si="13"/>
        <v>182.28</v>
      </c>
      <c r="AB14" s="48">
        <f t="shared" si="14"/>
        <v>168.56</v>
      </c>
      <c r="AC14" s="78">
        <f t="shared" si="15"/>
        <v>154.84</v>
      </c>
      <c r="AD14" s="84">
        <f t="shared" si="16"/>
        <v>141.12</v>
      </c>
      <c r="AE14" s="90">
        <f t="shared" si="17"/>
        <v>127.4</v>
      </c>
      <c r="AF14" s="96">
        <f t="shared" si="18"/>
        <v>113.67999999999999</v>
      </c>
      <c r="AG14" s="102">
        <f t="shared" si="19"/>
        <v>99.96000000000001</v>
      </c>
    </row>
    <row r="15" spans="1:33" ht="18.75">
      <c r="A15" s="9" t="s">
        <v>24</v>
      </c>
      <c r="B15" s="10">
        <v>41</v>
      </c>
      <c r="C15" s="11">
        <f t="shared" si="1"/>
        <v>38.13</v>
      </c>
      <c r="D15" s="10">
        <v>37</v>
      </c>
      <c r="E15" s="11">
        <f t="shared" si="2"/>
        <v>34.41</v>
      </c>
      <c r="F15" s="10">
        <v>55</v>
      </c>
      <c r="G15" s="11">
        <f t="shared" si="3"/>
        <v>51.15</v>
      </c>
      <c r="H15" s="10">
        <v>42</v>
      </c>
      <c r="I15" s="11">
        <f t="shared" si="4"/>
        <v>39.06</v>
      </c>
      <c r="J15" s="10">
        <v>54</v>
      </c>
      <c r="K15" s="11">
        <f t="shared" si="5"/>
        <v>50.22</v>
      </c>
      <c r="L15" s="10">
        <v>49</v>
      </c>
      <c r="M15" s="11">
        <f t="shared" si="6"/>
        <v>45.57</v>
      </c>
      <c r="N15" s="10">
        <v>48</v>
      </c>
      <c r="O15" s="11">
        <f t="shared" si="7"/>
        <v>44.64</v>
      </c>
      <c r="P15" s="10">
        <v>43</v>
      </c>
      <c r="Q15" s="11">
        <f t="shared" si="8"/>
        <v>39.99</v>
      </c>
      <c r="R15" s="10">
        <v>49</v>
      </c>
      <c r="S15" s="11">
        <f t="shared" si="9"/>
        <v>45.57</v>
      </c>
      <c r="T15" s="10">
        <v>50</v>
      </c>
      <c r="U15" s="11">
        <f t="shared" si="10"/>
        <v>46.5</v>
      </c>
      <c r="V15" s="10">
        <v>36</v>
      </c>
      <c r="W15" s="11">
        <f t="shared" si="11"/>
        <v>33.48</v>
      </c>
      <c r="X15" s="10">
        <v>39</v>
      </c>
      <c r="Y15" s="11">
        <f t="shared" si="12"/>
        <v>36.27</v>
      </c>
      <c r="Z15" s="42">
        <f t="shared" si="0"/>
        <v>543</v>
      </c>
      <c r="AA15" s="36">
        <f t="shared" si="13"/>
        <v>504.99</v>
      </c>
      <c r="AB15" s="48">
        <f t="shared" si="14"/>
        <v>466.98</v>
      </c>
      <c r="AC15" s="78">
        <f t="shared" si="15"/>
        <v>428.97</v>
      </c>
      <c r="AD15" s="84">
        <f t="shared" si="16"/>
        <v>390.96</v>
      </c>
      <c r="AE15" s="90">
        <f t="shared" si="17"/>
        <v>352.95</v>
      </c>
      <c r="AF15" s="96">
        <f t="shared" si="18"/>
        <v>314.94</v>
      </c>
      <c r="AG15" s="102">
        <f t="shared" si="19"/>
        <v>276.93</v>
      </c>
    </row>
    <row r="16" spans="1:33" ht="18.75">
      <c r="A16" s="9" t="s">
        <v>25</v>
      </c>
      <c r="B16" s="10">
        <v>32</v>
      </c>
      <c r="C16" s="11">
        <f t="shared" si="1"/>
        <v>29.759999999999998</v>
      </c>
      <c r="D16" s="10">
        <v>30</v>
      </c>
      <c r="E16" s="11">
        <f t="shared" si="2"/>
        <v>27.9</v>
      </c>
      <c r="F16" s="10">
        <v>25</v>
      </c>
      <c r="G16" s="11">
        <f t="shared" si="3"/>
        <v>23.25</v>
      </c>
      <c r="H16" s="10">
        <v>30</v>
      </c>
      <c r="I16" s="11">
        <f t="shared" si="4"/>
        <v>27.9</v>
      </c>
      <c r="J16" s="10">
        <v>28</v>
      </c>
      <c r="K16" s="11">
        <f t="shared" si="5"/>
        <v>26.04</v>
      </c>
      <c r="L16" s="10">
        <v>38</v>
      </c>
      <c r="M16" s="11">
        <f t="shared" si="6"/>
        <v>35.34</v>
      </c>
      <c r="N16" s="10">
        <v>26</v>
      </c>
      <c r="O16" s="11">
        <f t="shared" si="7"/>
        <v>24.18</v>
      </c>
      <c r="P16" s="10">
        <v>35</v>
      </c>
      <c r="Q16" s="11">
        <f t="shared" si="8"/>
        <v>32.55</v>
      </c>
      <c r="R16" s="10">
        <v>30</v>
      </c>
      <c r="S16" s="11">
        <f t="shared" si="9"/>
        <v>27.9</v>
      </c>
      <c r="T16" s="10">
        <v>32</v>
      </c>
      <c r="U16" s="11">
        <f t="shared" si="10"/>
        <v>29.759999999999998</v>
      </c>
      <c r="V16" s="10">
        <v>34</v>
      </c>
      <c r="W16" s="11">
        <f t="shared" si="11"/>
        <v>31.62</v>
      </c>
      <c r="X16" s="10">
        <v>24</v>
      </c>
      <c r="Y16" s="11">
        <f t="shared" si="12"/>
        <v>22.32</v>
      </c>
      <c r="Z16" s="42">
        <f t="shared" si="0"/>
        <v>364</v>
      </c>
      <c r="AA16" s="36">
        <f t="shared" si="13"/>
        <v>338.52</v>
      </c>
      <c r="AB16" s="48">
        <f t="shared" si="14"/>
        <v>313.04</v>
      </c>
      <c r="AC16" s="78">
        <f t="shared" si="15"/>
        <v>287.56</v>
      </c>
      <c r="AD16" s="84">
        <f t="shared" si="16"/>
        <v>262.08</v>
      </c>
      <c r="AE16" s="90">
        <f t="shared" si="17"/>
        <v>236.6</v>
      </c>
      <c r="AF16" s="96">
        <f t="shared" si="18"/>
        <v>211.11999999999998</v>
      </c>
      <c r="AG16" s="102">
        <f t="shared" si="19"/>
        <v>185.64000000000001</v>
      </c>
    </row>
    <row r="17" spans="1:33" ht="18.75">
      <c r="A17" s="9" t="s">
        <v>26</v>
      </c>
      <c r="B17" s="10">
        <v>13</v>
      </c>
      <c r="C17" s="11">
        <f t="shared" si="1"/>
        <v>12.09</v>
      </c>
      <c r="D17" s="10">
        <v>16</v>
      </c>
      <c r="E17" s="11">
        <f t="shared" si="2"/>
        <v>14.879999999999999</v>
      </c>
      <c r="F17" s="10">
        <v>16</v>
      </c>
      <c r="G17" s="11">
        <f t="shared" si="3"/>
        <v>14.879999999999999</v>
      </c>
      <c r="H17" s="10">
        <v>16</v>
      </c>
      <c r="I17" s="11">
        <f t="shared" si="4"/>
        <v>14.879999999999999</v>
      </c>
      <c r="J17" s="10">
        <v>15</v>
      </c>
      <c r="K17" s="11">
        <f t="shared" si="5"/>
        <v>13.95</v>
      </c>
      <c r="L17" s="10">
        <v>16</v>
      </c>
      <c r="M17" s="11">
        <f t="shared" si="6"/>
        <v>14.879999999999999</v>
      </c>
      <c r="N17" s="10">
        <v>19</v>
      </c>
      <c r="O17" s="11">
        <f t="shared" si="7"/>
        <v>17.67</v>
      </c>
      <c r="P17" s="10">
        <v>14</v>
      </c>
      <c r="Q17" s="11">
        <f t="shared" si="8"/>
        <v>13.02</v>
      </c>
      <c r="R17" s="10">
        <v>11</v>
      </c>
      <c r="S17" s="11">
        <f t="shared" si="9"/>
        <v>10.23</v>
      </c>
      <c r="T17" s="10">
        <v>11</v>
      </c>
      <c r="U17" s="11">
        <f t="shared" si="10"/>
        <v>10.23</v>
      </c>
      <c r="V17" s="10">
        <v>10</v>
      </c>
      <c r="W17" s="11">
        <f t="shared" si="11"/>
        <v>9.3</v>
      </c>
      <c r="X17" s="10">
        <v>8</v>
      </c>
      <c r="Y17" s="11">
        <f t="shared" si="12"/>
        <v>7.4399999999999995</v>
      </c>
      <c r="Z17" s="42">
        <f t="shared" si="0"/>
        <v>165</v>
      </c>
      <c r="AA17" s="36">
        <f t="shared" si="13"/>
        <v>153.45</v>
      </c>
      <c r="AB17" s="48">
        <f t="shared" si="14"/>
        <v>141.9</v>
      </c>
      <c r="AC17" s="78">
        <f t="shared" si="15"/>
        <v>130.35</v>
      </c>
      <c r="AD17" s="84">
        <f t="shared" si="16"/>
        <v>118.8</v>
      </c>
      <c r="AE17" s="90">
        <f t="shared" si="17"/>
        <v>107.25</v>
      </c>
      <c r="AF17" s="96">
        <f t="shared" si="18"/>
        <v>95.69999999999999</v>
      </c>
      <c r="AG17" s="102">
        <f t="shared" si="19"/>
        <v>84.15</v>
      </c>
    </row>
    <row r="18" spans="1:33" ht="18.75">
      <c r="A18" s="9" t="s">
        <v>27</v>
      </c>
      <c r="B18" s="12">
        <v>4</v>
      </c>
      <c r="C18" s="11">
        <f t="shared" si="1"/>
        <v>3.7199999999999998</v>
      </c>
      <c r="D18" s="12">
        <v>8</v>
      </c>
      <c r="E18" s="11">
        <f t="shared" si="2"/>
        <v>7.4399999999999995</v>
      </c>
      <c r="F18" s="12">
        <v>6</v>
      </c>
      <c r="G18" s="11">
        <f t="shared" si="3"/>
        <v>5.58</v>
      </c>
      <c r="H18" s="10">
        <v>8</v>
      </c>
      <c r="I18" s="11">
        <f t="shared" si="4"/>
        <v>7.4399999999999995</v>
      </c>
      <c r="J18" s="10">
        <v>7</v>
      </c>
      <c r="K18" s="11">
        <f t="shared" si="5"/>
        <v>6.51</v>
      </c>
      <c r="L18" s="10">
        <v>4</v>
      </c>
      <c r="M18" s="11">
        <f t="shared" si="6"/>
        <v>3.7199999999999998</v>
      </c>
      <c r="N18" s="10">
        <v>5</v>
      </c>
      <c r="O18" s="11">
        <f t="shared" si="7"/>
        <v>4.65</v>
      </c>
      <c r="P18" s="10">
        <v>4</v>
      </c>
      <c r="Q18" s="11">
        <f t="shared" si="8"/>
        <v>3.7199999999999998</v>
      </c>
      <c r="R18" s="10">
        <v>2</v>
      </c>
      <c r="S18" s="11">
        <f t="shared" si="9"/>
        <v>1.8599999999999999</v>
      </c>
      <c r="T18" s="10">
        <v>5</v>
      </c>
      <c r="U18" s="11">
        <f t="shared" si="10"/>
        <v>4.65</v>
      </c>
      <c r="V18" s="10">
        <v>2</v>
      </c>
      <c r="W18" s="11">
        <f t="shared" si="11"/>
        <v>1.8599999999999999</v>
      </c>
      <c r="X18" s="12">
        <v>3.5</v>
      </c>
      <c r="Y18" s="11">
        <f t="shared" si="12"/>
        <v>3.255</v>
      </c>
      <c r="Z18" s="42">
        <f t="shared" si="0"/>
        <v>58.5</v>
      </c>
      <c r="AA18" s="36">
        <f t="shared" si="13"/>
        <v>54.405</v>
      </c>
      <c r="AB18" s="48">
        <f t="shared" si="14"/>
        <v>50.31</v>
      </c>
      <c r="AC18" s="78">
        <f t="shared" si="15"/>
        <v>46.215</v>
      </c>
      <c r="AD18" s="84">
        <f t="shared" si="16"/>
        <v>42.12</v>
      </c>
      <c r="AE18" s="90">
        <f t="shared" si="17"/>
        <v>38.025</v>
      </c>
      <c r="AF18" s="96">
        <f t="shared" si="18"/>
        <v>33.93</v>
      </c>
      <c r="AG18" s="102">
        <f t="shared" si="19"/>
        <v>29.835</v>
      </c>
    </row>
    <row r="19" spans="1:33" ht="18.75">
      <c r="A19" s="9" t="s">
        <v>28</v>
      </c>
      <c r="B19" s="10">
        <v>21</v>
      </c>
      <c r="C19" s="11">
        <f t="shared" si="1"/>
        <v>19.53</v>
      </c>
      <c r="D19" s="10">
        <v>26</v>
      </c>
      <c r="E19" s="11">
        <f t="shared" si="2"/>
        <v>24.18</v>
      </c>
      <c r="F19" s="10">
        <v>21</v>
      </c>
      <c r="G19" s="11">
        <f t="shared" si="3"/>
        <v>19.53</v>
      </c>
      <c r="H19" s="10">
        <v>26</v>
      </c>
      <c r="I19" s="11">
        <f t="shared" si="4"/>
        <v>24.18</v>
      </c>
      <c r="J19" s="10">
        <v>23</v>
      </c>
      <c r="K19" s="11">
        <f t="shared" si="5"/>
        <v>21.39</v>
      </c>
      <c r="L19" s="10">
        <v>23</v>
      </c>
      <c r="M19" s="11">
        <f t="shared" si="6"/>
        <v>21.39</v>
      </c>
      <c r="N19" s="10">
        <v>19</v>
      </c>
      <c r="O19" s="11">
        <f t="shared" si="7"/>
        <v>17.67</v>
      </c>
      <c r="P19" s="10">
        <v>23</v>
      </c>
      <c r="Q19" s="11">
        <f t="shared" si="8"/>
        <v>21.39</v>
      </c>
      <c r="R19" s="10">
        <v>22</v>
      </c>
      <c r="S19" s="11">
        <f t="shared" si="9"/>
        <v>20.46</v>
      </c>
      <c r="T19" s="10">
        <v>22</v>
      </c>
      <c r="U19" s="11">
        <f t="shared" si="10"/>
        <v>20.46</v>
      </c>
      <c r="V19" s="10">
        <v>17</v>
      </c>
      <c r="W19" s="11">
        <f t="shared" si="11"/>
        <v>15.81</v>
      </c>
      <c r="X19" s="10">
        <v>17</v>
      </c>
      <c r="Y19" s="11">
        <f t="shared" si="12"/>
        <v>15.81</v>
      </c>
      <c r="Z19" s="42">
        <f t="shared" si="0"/>
        <v>260</v>
      </c>
      <c r="AA19" s="36">
        <f t="shared" si="13"/>
        <v>241.8</v>
      </c>
      <c r="AB19" s="48">
        <f t="shared" si="14"/>
        <v>223.6</v>
      </c>
      <c r="AC19" s="78">
        <f t="shared" si="15"/>
        <v>205.4</v>
      </c>
      <c r="AD19" s="84">
        <f t="shared" si="16"/>
        <v>187.2</v>
      </c>
      <c r="AE19" s="90">
        <f t="shared" si="17"/>
        <v>169</v>
      </c>
      <c r="AF19" s="96">
        <f t="shared" si="18"/>
        <v>150.79999999999998</v>
      </c>
      <c r="AG19" s="102">
        <f t="shared" si="19"/>
        <v>132.6</v>
      </c>
    </row>
    <row r="20" spans="1:33" ht="18.75">
      <c r="A20" s="9" t="s">
        <v>29</v>
      </c>
      <c r="B20" s="10">
        <v>13</v>
      </c>
      <c r="C20" s="11">
        <f t="shared" si="1"/>
        <v>12.09</v>
      </c>
      <c r="D20" s="10">
        <v>15</v>
      </c>
      <c r="E20" s="11">
        <f t="shared" si="2"/>
        <v>13.95</v>
      </c>
      <c r="F20" s="10">
        <v>11</v>
      </c>
      <c r="G20" s="11">
        <f t="shared" si="3"/>
        <v>10.23</v>
      </c>
      <c r="H20" s="10">
        <v>13</v>
      </c>
      <c r="I20" s="11">
        <f t="shared" si="4"/>
        <v>12.09</v>
      </c>
      <c r="J20" s="10">
        <v>18</v>
      </c>
      <c r="K20" s="11">
        <f t="shared" si="5"/>
        <v>16.74</v>
      </c>
      <c r="L20" s="10">
        <v>16</v>
      </c>
      <c r="M20" s="11">
        <f t="shared" si="6"/>
        <v>14.879999999999999</v>
      </c>
      <c r="N20" s="10">
        <v>20</v>
      </c>
      <c r="O20" s="11">
        <f t="shared" si="7"/>
        <v>18.6</v>
      </c>
      <c r="P20" s="10">
        <v>16</v>
      </c>
      <c r="Q20" s="11">
        <f t="shared" si="8"/>
        <v>14.879999999999999</v>
      </c>
      <c r="R20" s="10">
        <v>14</v>
      </c>
      <c r="S20" s="11">
        <f t="shared" si="9"/>
        <v>13.02</v>
      </c>
      <c r="T20" s="10">
        <v>14</v>
      </c>
      <c r="U20" s="11">
        <f t="shared" si="10"/>
        <v>13.02</v>
      </c>
      <c r="V20" s="10">
        <v>14</v>
      </c>
      <c r="W20" s="11">
        <f t="shared" si="11"/>
        <v>13.02</v>
      </c>
      <c r="X20" s="10">
        <v>14</v>
      </c>
      <c r="Y20" s="11">
        <f t="shared" si="12"/>
        <v>13.02</v>
      </c>
      <c r="Z20" s="42">
        <f t="shared" si="0"/>
        <v>178</v>
      </c>
      <c r="AA20" s="36">
        <f t="shared" si="13"/>
        <v>165.54</v>
      </c>
      <c r="AB20" s="48">
        <f t="shared" si="14"/>
        <v>153.07999999999998</v>
      </c>
      <c r="AC20" s="78">
        <f t="shared" si="15"/>
        <v>140.62</v>
      </c>
      <c r="AD20" s="84">
        <f t="shared" si="16"/>
        <v>128.16</v>
      </c>
      <c r="AE20" s="90">
        <f t="shared" si="17"/>
        <v>115.7</v>
      </c>
      <c r="AF20" s="96">
        <f t="shared" si="18"/>
        <v>103.24</v>
      </c>
      <c r="AG20" s="102">
        <f t="shared" si="19"/>
        <v>90.78</v>
      </c>
    </row>
    <row r="21" spans="1:33" ht="18.75">
      <c r="A21" s="9" t="s">
        <v>30</v>
      </c>
      <c r="B21" s="10">
        <v>9</v>
      </c>
      <c r="C21" s="11">
        <f t="shared" si="1"/>
        <v>8.37</v>
      </c>
      <c r="D21" s="10">
        <v>10</v>
      </c>
      <c r="E21" s="11">
        <f t="shared" si="2"/>
        <v>9.3</v>
      </c>
      <c r="F21" s="10">
        <v>6</v>
      </c>
      <c r="G21" s="11">
        <f t="shared" si="3"/>
        <v>5.58</v>
      </c>
      <c r="H21" s="10">
        <v>11</v>
      </c>
      <c r="I21" s="11">
        <f t="shared" si="4"/>
        <v>10.23</v>
      </c>
      <c r="J21" s="10">
        <v>10</v>
      </c>
      <c r="K21" s="11">
        <f t="shared" si="5"/>
        <v>9.3</v>
      </c>
      <c r="L21" s="10">
        <v>7</v>
      </c>
      <c r="M21" s="11">
        <f t="shared" si="6"/>
        <v>6.51</v>
      </c>
      <c r="N21" s="10">
        <v>7</v>
      </c>
      <c r="O21" s="11">
        <f t="shared" si="7"/>
        <v>6.51</v>
      </c>
      <c r="P21" s="10">
        <v>10</v>
      </c>
      <c r="Q21" s="11">
        <f t="shared" si="8"/>
        <v>9.3</v>
      </c>
      <c r="R21" s="10">
        <v>6</v>
      </c>
      <c r="S21" s="11">
        <f t="shared" si="9"/>
        <v>5.58</v>
      </c>
      <c r="T21" s="10">
        <v>7</v>
      </c>
      <c r="U21" s="11">
        <f t="shared" si="10"/>
        <v>6.51</v>
      </c>
      <c r="V21" s="10">
        <v>9</v>
      </c>
      <c r="W21" s="11">
        <f t="shared" si="11"/>
        <v>8.37</v>
      </c>
      <c r="X21" s="10">
        <v>5</v>
      </c>
      <c r="Y21" s="11">
        <f t="shared" si="12"/>
        <v>4.65</v>
      </c>
      <c r="Z21" s="42">
        <f t="shared" si="0"/>
        <v>97</v>
      </c>
      <c r="AA21" s="36">
        <f t="shared" si="13"/>
        <v>90.21</v>
      </c>
      <c r="AB21" s="48">
        <f t="shared" si="14"/>
        <v>83.42</v>
      </c>
      <c r="AC21" s="78">
        <f t="shared" si="15"/>
        <v>76.63000000000001</v>
      </c>
      <c r="AD21" s="84">
        <f t="shared" si="16"/>
        <v>69.84</v>
      </c>
      <c r="AE21" s="90">
        <f t="shared" si="17"/>
        <v>63.050000000000004</v>
      </c>
      <c r="AF21" s="96">
        <f t="shared" si="18"/>
        <v>56.26</v>
      </c>
      <c r="AG21" s="102">
        <f t="shared" si="19"/>
        <v>49.47</v>
      </c>
    </row>
    <row r="22" spans="1:33" ht="18.75">
      <c r="A22" s="9" t="s">
        <v>31</v>
      </c>
      <c r="B22" s="10">
        <v>11</v>
      </c>
      <c r="C22" s="11">
        <f t="shared" si="1"/>
        <v>10.23</v>
      </c>
      <c r="D22" s="10">
        <v>13</v>
      </c>
      <c r="E22" s="11">
        <f t="shared" si="2"/>
        <v>12.09</v>
      </c>
      <c r="F22" s="10">
        <v>7</v>
      </c>
      <c r="G22" s="11">
        <f t="shared" si="3"/>
        <v>6.51</v>
      </c>
      <c r="H22" s="10">
        <v>14</v>
      </c>
      <c r="I22" s="11">
        <f t="shared" si="4"/>
        <v>13.02</v>
      </c>
      <c r="J22" s="10">
        <v>10</v>
      </c>
      <c r="K22" s="11">
        <f t="shared" si="5"/>
        <v>9.3</v>
      </c>
      <c r="L22" s="10">
        <v>11</v>
      </c>
      <c r="M22" s="11">
        <f t="shared" si="6"/>
        <v>10.23</v>
      </c>
      <c r="N22" s="10">
        <v>6</v>
      </c>
      <c r="O22" s="11">
        <f t="shared" si="7"/>
        <v>5.58</v>
      </c>
      <c r="P22" s="10">
        <v>10</v>
      </c>
      <c r="Q22" s="11">
        <f t="shared" si="8"/>
        <v>9.3</v>
      </c>
      <c r="R22" s="10">
        <v>14</v>
      </c>
      <c r="S22" s="11">
        <f t="shared" si="9"/>
        <v>13.02</v>
      </c>
      <c r="T22" s="10">
        <v>10</v>
      </c>
      <c r="U22" s="11">
        <f t="shared" si="10"/>
        <v>9.3</v>
      </c>
      <c r="V22" s="10">
        <v>9</v>
      </c>
      <c r="W22" s="11">
        <f t="shared" si="11"/>
        <v>8.37</v>
      </c>
      <c r="X22" s="10">
        <v>9</v>
      </c>
      <c r="Y22" s="11">
        <f t="shared" si="12"/>
        <v>8.37</v>
      </c>
      <c r="Z22" s="42">
        <f t="shared" si="0"/>
        <v>124</v>
      </c>
      <c r="AA22" s="36">
        <f t="shared" si="13"/>
        <v>115.32</v>
      </c>
      <c r="AB22" s="48">
        <f t="shared" si="14"/>
        <v>106.64</v>
      </c>
      <c r="AC22" s="78">
        <f t="shared" si="15"/>
        <v>97.96000000000001</v>
      </c>
      <c r="AD22" s="84">
        <f t="shared" si="16"/>
        <v>89.28</v>
      </c>
      <c r="AE22" s="90">
        <f t="shared" si="17"/>
        <v>80.60000000000001</v>
      </c>
      <c r="AF22" s="96">
        <f t="shared" si="18"/>
        <v>71.92</v>
      </c>
      <c r="AG22" s="102">
        <f t="shared" si="19"/>
        <v>63.24</v>
      </c>
    </row>
    <row r="23" spans="1:33" ht="18.75">
      <c r="A23" s="9" t="s">
        <v>32</v>
      </c>
      <c r="B23" s="10">
        <v>66</v>
      </c>
      <c r="C23" s="11">
        <f t="shared" si="1"/>
        <v>61.38</v>
      </c>
      <c r="D23" s="10">
        <v>76</v>
      </c>
      <c r="E23" s="11">
        <f t="shared" si="2"/>
        <v>70.68</v>
      </c>
      <c r="F23" s="10">
        <v>56</v>
      </c>
      <c r="G23" s="11">
        <f t="shared" si="3"/>
        <v>52.08</v>
      </c>
      <c r="H23" s="10">
        <v>80</v>
      </c>
      <c r="I23" s="11">
        <f t="shared" si="4"/>
        <v>74.4</v>
      </c>
      <c r="J23" s="10">
        <v>62</v>
      </c>
      <c r="K23" s="11">
        <f t="shared" si="5"/>
        <v>57.66</v>
      </c>
      <c r="L23" s="10">
        <v>79</v>
      </c>
      <c r="M23" s="11">
        <f t="shared" si="6"/>
        <v>73.47</v>
      </c>
      <c r="N23" s="10">
        <v>74</v>
      </c>
      <c r="O23" s="11">
        <f t="shared" si="7"/>
        <v>68.82</v>
      </c>
      <c r="P23" s="10">
        <v>54</v>
      </c>
      <c r="Q23" s="11">
        <f t="shared" si="8"/>
        <v>50.22</v>
      </c>
      <c r="R23" s="10">
        <v>55</v>
      </c>
      <c r="S23" s="11">
        <f t="shared" si="9"/>
        <v>51.15</v>
      </c>
      <c r="T23" s="10">
        <v>70</v>
      </c>
      <c r="U23" s="11">
        <f t="shared" si="10"/>
        <v>65.1</v>
      </c>
      <c r="V23" s="10">
        <v>57</v>
      </c>
      <c r="W23" s="11">
        <f t="shared" si="11"/>
        <v>53.01</v>
      </c>
      <c r="X23" s="10">
        <v>45</v>
      </c>
      <c r="Y23" s="11">
        <f t="shared" si="12"/>
        <v>41.85</v>
      </c>
      <c r="Z23" s="42">
        <f t="shared" si="0"/>
        <v>774</v>
      </c>
      <c r="AA23" s="36">
        <f t="shared" si="13"/>
        <v>719.82</v>
      </c>
      <c r="AB23" s="48">
        <f t="shared" si="14"/>
        <v>665.64</v>
      </c>
      <c r="AC23" s="78">
        <f t="shared" si="15"/>
        <v>611.46</v>
      </c>
      <c r="AD23" s="84">
        <f t="shared" si="16"/>
        <v>557.28</v>
      </c>
      <c r="AE23" s="90">
        <f t="shared" si="17"/>
        <v>503.1</v>
      </c>
      <c r="AF23" s="96">
        <f t="shared" si="18"/>
        <v>448.91999999999996</v>
      </c>
      <c r="AG23" s="102">
        <f t="shared" si="19"/>
        <v>394.74</v>
      </c>
    </row>
    <row r="24" spans="1:33" ht="18.75">
      <c r="A24" s="9" t="s">
        <v>33</v>
      </c>
      <c r="B24" s="10">
        <v>21</v>
      </c>
      <c r="C24" s="11">
        <f t="shared" si="1"/>
        <v>19.53</v>
      </c>
      <c r="D24" s="10">
        <v>27</v>
      </c>
      <c r="E24" s="11">
        <f t="shared" si="2"/>
        <v>25.11</v>
      </c>
      <c r="F24" s="10">
        <v>22</v>
      </c>
      <c r="G24" s="11">
        <f t="shared" si="3"/>
        <v>20.46</v>
      </c>
      <c r="H24" s="10">
        <v>31</v>
      </c>
      <c r="I24" s="11">
        <f t="shared" si="4"/>
        <v>28.83</v>
      </c>
      <c r="J24" s="10">
        <v>24</v>
      </c>
      <c r="K24" s="11">
        <f t="shared" si="5"/>
        <v>22.32</v>
      </c>
      <c r="L24" s="10">
        <v>26</v>
      </c>
      <c r="M24" s="11">
        <f t="shared" si="6"/>
        <v>24.18</v>
      </c>
      <c r="N24" s="10">
        <v>17</v>
      </c>
      <c r="O24" s="11">
        <f t="shared" si="7"/>
        <v>15.81</v>
      </c>
      <c r="P24" s="10">
        <v>22</v>
      </c>
      <c r="Q24" s="11">
        <f t="shared" si="8"/>
        <v>20.46</v>
      </c>
      <c r="R24" s="10">
        <v>26</v>
      </c>
      <c r="S24" s="11">
        <f t="shared" si="9"/>
        <v>24.18</v>
      </c>
      <c r="T24" s="10">
        <v>25</v>
      </c>
      <c r="U24" s="11">
        <f t="shared" si="10"/>
        <v>23.25</v>
      </c>
      <c r="V24" s="10">
        <v>14</v>
      </c>
      <c r="W24" s="11">
        <f t="shared" si="11"/>
        <v>13.02</v>
      </c>
      <c r="X24" s="10">
        <v>17</v>
      </c>
      <c r="Y24" s="11">
        <f t="shared" si="12"/>
        <v>15.81</v>
      </c>
      <c r="Z24" s="42">
        <f t="shared" si="0"/>
        <v>272</v>
      </c>
      <c r="AA24" s="36">
        <f t="shared" si="13"/>
        <v>252.96</v>
      </c>
      <c r="AB24" s="48">
        <f t="shared" si="14"/>
        <v>233.92</v>
      </c>
      <c r="AC24" s="78">
        <f t="shared" si="15"/>
        <v>214.88</v>
      </c>
      <c r="AD24" s="84">
        <f t="shared" si="16"/>
        <v>195.84</v>
      </c>
      <c r="AE24" s="90">
        <f t="shared" si="17"/>
        <v>176.8</v>
      </c>
      <c r="AF24" s="96">
        <f t="shared" si="18"/>
        <v>157.76</v>
      </c>
      <c r="AG24" s="102">
        <f t="shared" si="19"/>
        <v>138.72</v>
      </c>
    </row>
    <row r="25" spans="1:33" ht="18.75">
      <c r="A25" s="9" t="s">
        <v>34</v>
      </c>
      <c r="B25" s="10">
        <v>21</v>
      </c>
      <c r="C25" s="11">
        <f t="shared" si="1"/>
        <v>19.53</v>
      </c>
      <c r="D25" s="10">
        <v>25</v>
      </c>
      <c r="E25" s="11">
        <f t="shared" si="2"/>
        <v>23.25</v>
      </c>
      <c r="F25" s="10">
        <v>22</v>
      </c>
      <c r="G25" s="11">
        <f t="shared" si="3"/>
        <v>20.46</v>
      </c>
      <c r="H25" s="10">
        <v>16</v>
      </c>
      <c r="I25" s="11">
        <f t="shared" si="4"/>
        <v>14.879999999999999</v>
      </c>
      <c r="J25" s="10">
        <v>23</v>
      </c>
      <c r="K25" s="11">
        <f t="shared" si="5"/>
        <v>21.39</v>
      </c>
      <c r="L25" s="10">
        <v>19</v>
      </c>
      <c r="M25" s="11">
        <f t="shared" si="6"/>
        <v>17.67</v>
      </c>
      <c r="N25" s="10">
        <v>20</v>
      </c>
      <c r="O25" s="11">
        <f t="shared" si="7"/>
        <v>18.6</v>
      </c>
      <c r="P25" s="10">
        <v>16</v>
      </c>
      <c r="Q25" s="11">
        <f t="shared" si="8"/>
        <v>14.879999999999999</v>
      </c>
      <c r="R25" s="10">
        <v>22</v>
      </c>
      <c r="S25" s="11">
        <f t="shared" si="9"/>
        <v>20.46</v>
      </c>
      <c r="T25" s="10">
        <v>20</v>
      </c>
      <c r="U25" s="11">
        <f t="shared" si="10"/>
        <v>18.6</v>
      </c>
      <c r="V25" s="10">
        <v>9</v>
      </c>
      <c r="W25" s="11">
        <f t="shared" si="11"/>
        <v>8.37</v>
      </c>
      <c r="X25" s="10">
        <v>23</v>
      </c>
      <c r="Y25" s="11">
        <f t="shared" si="12"/>
        <v>21.39</v>
      </c>
      <c r="Z25" s="42">
        <f t="shared" si="0"/>
        <v>236</v>
      </c>
      <c r="AA25" s="36">
        <f t="shared" si="13"/>
        <v>219.48</v>
      </c>
      <c r="AB25" s="48">
        <f t="shared" si="14"/>
        <v>202.96</v>
      </c>
      <c r="AC25" s="78">
        <f t="shared" si="15"/>
        <v>186.44</v>
      </c>
      <c r="AD25" s="84">
        <f t="shared" si="16"/>
        <v>169.92</v>
      </c>
      <c r="AE25" s="90">
        <f t="shared" si="17"/>
        <v>153.4</v>
      </c>
      <c r="AF25" s="96">
        <f t="shared" si="18"/>
        <v>136.88</v>
      </c>
      <c r="AG25" s="102">
        <f t="shared" si="19"/>
        <v>120.36</v>
      </c>
    </row>
    <row r="26" spans="1:33" ht="18.75">
      <c r="A26" s="9" t="s">
        <v>35</v>
      </c>
      <c r="B26" s="10">
        <v>8</v>
      </c>
      <c r="C26" s="11">
        <f t="shared" si="1"/>
        <v>7.4399999999999995</v>
      </c>
      <c r="D26" s="10">
        <v>15</v>
      </c>
      <c r="E26" s="11">
        <f t="shared" si="2"/>
        <v>13.95</v>
      </c>
      <c r="F26" s="10">
        <v>18</v>
      </c>
      <c r="G26" s="11">
        <f t="shared" si="3"/>
        <v>16.74</v>
      </c>
      <c r="H26" s="10">
        <v>12</v>
      </c>
      <c r="I26" s="11">
        <f t="shared" si="4"/>
        <v>11.16</v>
      </c>
      <c r="J26" s="10">
        <v>11</v>
      </c>
      <c r="K26" s="11">
        <f t="shared" si="5"/>
        <v>10.23</v>
      </c>
      <c r="L26" s="10">
        <v>15</v>
      </c>
      <c r="M26" s="11">
        <f t="shared" si="6"/>
        <v>13.95</v>
      </c>
      <c r="N26" s="10">
        <v>16</v>
      </c>
      <c r="O26" s="11">
        <f t="shared" si="7"/>
        <v>14.879999999999999</v>
      </c>
      <c r="P26" s="10">
        <v>15</v>
      </c>
      <c r="Q26" s="11">
        <f t="shared" si="8"/>
        <v>13.95</v>
      </c>
      <c r="R26" s="10">
        <v>15</v>
      </c>
      <c r="S26" s="11">
        <f t="shared" si="9"/>
        <v>13.95</v>
      </c>
      <c r="T26" s="10">
        <v>17</v>
      </c>
      <c r="U26" s="11">
        <f t="shared" si="10"/>
        <v>15.81</v>
      </c>
      <c r="V26" s="10">
        <v>15</v>
      </c>
      <c r="W26" s="11">
        <f t="shared" si="11"/>
        <v>13.95</v>
      </c>
      <c r="X26" s="10">
        <v>14</v>
      </c>
      <c r="Y26" s="11">
        <f t="shared" si="12"/>
        <v>13.02</v>
      </c>
      <c r="Z26" s="42">
        <f t="shared" si="0"/>
        <v>171</v>
      </c>
      <c r="AA26" s="36">
        <f t="shared" si="13"/>
        <v>159.03</v>
      </c>
      <c r="AB26" s="48">
        <f t="shared" si="14"/>
        <v>147.06</v>
      </c>
      <c r="AC26" s="78">
        <f t="shared" si="15"/>
        <v>135.09</v>
      </c>
      <c r="AD26" s="84">
        <f t="shared" si="16"/>
        <v>123.11999999999999</v>
      </c>
      <c r="AE26" s="90">
        <f t="shared" si="17"/>
        <v>111.15</v>
      </c>
      <c r="AF26" s="96">
        <f t="shared" si="18"/>
        <v>99.17999999999999</v>
      </c>
      <c r="AG26" s="102">
        <f t="shared" si="19"/>
        <v>87.21000000000001</v>
      </c>
    </row>
    <row r="27" spans="1:33" ht="18.75">
      <c r="A27" s="9" t="s">
        <v>36</v>
      </c>
      <c r="B27" s="10">
        <v>34</v>
      </c>
      <c r="C27" s="11">
        <f t="shared" si="1"/>
        <v>31.62</v>
      </c>
      <c r="D27" s="10">
        <v>45</v>
      </c>
      <c r="E27" s="11">
        <f t="shared" si="2"/>
        <v>41.85</v>
      </c>
      <c r="F27" s="10">
        <v>47</v>
      </c>
      <c r="G27" s="11">
        <f t="shared" si="3"/>
        <v>43.71</v>
      </c>
      <c r="H27" s="10">
        <v>51</v>
      </c>
      <c r="I27" s="11">
        <f t="shared" si="4"/>
        <v>47.43</v>
      </c>
      <c r="J27" s="10">
        <v>45</v>
      </c>
      <c r="K27" s="11">
        <f t="shared" si="5"/>
        <v>41.85</v>
      </c>
      <c r="L27" s="10">
        <v>53</v>
      </c>
      <c r="M27" s="11">
        <f t="shared" si="6"/>
        <v>49.29</v>
      </c>
      <c r="N27" s="10">
        <v>50</v>
      </c>
      <c r="O27" s="11">
        <f t="shared" si="7"/>
        <v>46.5</v>
      </c>
      <c r="P27" s="10">
        <v>47</v>
      </c>
      <c r="Q27" s="11">
        <f t="shared" si="8"/>
        <v>43.71</v>
      </c>
      <c r="R27" s="10">
        <v>43</v>
      </c>
      <c r="S27" s="11">
        <f t="shared" si="9"/>
        <v>39.99</v>
      </c>
      <c r="T27" s="10">
        <v>41</v>
      </c>
      <c r="U27" s="11">
        <f t="shared" si="10"/>
        <v>38.13</v>
      </c>
      <c r="V27" s="10">
        <v>37</v>
      </c>
      <c r="W27" s="11">
        <f t="shared" si="11"/>
        <v>34.41</v>
      </c>
      <c r="X27" s="10">
        <v>28</v>
      </c>
      <c r="Y27" s="11">
        <f t="shared" si="12"/>
        <v>26.04</v>
      </c>
      <c r="Z27" s="42">
        <f t="shared" si="0"/>
        <v>521</v>
      </c>
      <c r="AA27" s="36">
        <f t="shared" si="13"/>
        <v>484.53</v>
      </c>
      <c r="AB27" s="48">
        <f t="shared" si="14"/>
        <v>448.06</v>
      </c>
      <c r="AC27" s="78">
        <f t="shared" si="15"/>
        <v>411.59000000000003</v>
      </c>
      <c r="AD27" s="84">
        <f t="shared" si="16"/>
        <v>375.12</v>
      </c>
      <c r="AE27" s="90">
        <f t="shared" si="17"/>
        <v>338.65000000000003</v>
      </c>
      <c r="AF27" s="96">
        <f t="shared" si="18"/>
        <v>302.18</v>
      </c>
      <c r="AG27" s="102">
        <f t="shared" si="19"/>
        <v>265.71</v>
      </c>
    </row>
    <row r="28" spans="1:33" ht="18.75">
      <c r="A28" s="9" t="s">
        <v>37</v>
      </c>
      <c r="B28" s="10">
        <v>6</v>
      </c>
      <c r="C28" s="11">
        <f t="shared" si="1"/>
        <v>5.58</v>
      </c>
      <c r="D28" s="10">
        <v>7</v>
      </c>
      <c r="E28" s="11">
        <f t="shared" si="2"/>
        <v>6.51</v>
      </c>
      <c r="F28" s="10">
        <v>6</v>
      </c>
      <c r="G28" s="11">
        <f t="shared" si="3"/>
        <v>5.58</v>
      </c>
      <c r="H28" s="10">
        <v>7</v>
      </c>
      <c r="I28" s="11">
        <f t="shared" si="4"/>
        <v>6.51</v>
      </c>
      <c r="J28" s="10">
        <v>7</v>
      </c>
      <c r="K28" s="11">
        <f t="shared" si="5"/>
        <v>6.51</v>
      </c>
      <c r="L28" s="10">
        <v>6</v>
      </c>
      <c r="M28" s="11">
        <f t="shared" si="6"/>
        <v>5.58</v>
      </c>
      <c r="N28" s="10">
        <v>6</v>
      </c>
      <c r="O28" s="11">
        <f t="shared" si="7"/>
        <v>5.58</v>
      </c>
      <c r="P28" s="10">
        <v>6</v>
      </c>
      <c r="Q28" s="11">
        <f t="shared" si="8"/>
        <v>5.58</v>
      </c>
      <c r="R28" s="10">
        <v>7</v>
      </c>
      <c r="S28" s="11">
        <f t="shared" si="9"/>
        <v>6.51</v>
      </c>
      <c r="T28" s="10">
        <v>5</v>
      </c>
      <c r="U28" s="11">
        <f t="shared" si="10"/>
        <v>4.65</v>
      </c>
      <c r="V28" s="10">
        <v>3</v>
      </c>
      <c r="W28" s="11">
        <f t="shared" si="11"/>
        <v>2.79</v>
      </c>
      <c r="X28" s="10">
        <v>8</v>
      </c>
      <c r="Y28" s="11">
        <f t="shared" si="12"/>
        <v>7.4399999999999995</v>
      </c>
      <c r="Z28" s="42">
        <f t="shared" si="0"/>
        <v>74</v>
      </c>
      <c r="AA28" s="36">
        <f t="shared" si="13"/>
        <v>68.82</v>
      </c>
      <c r="AB28" s="48">
        <f t="shared" si="14"/>
        <v>63.64</v>
      </c>
      <c r="AC28" s="78">
        <f t="shared" si="15"/>
        <v>58.46</v>
      </c>
      <c r="AD28" s="84">
        <f t="shared" si="16"/>
        <v>53.28</v>
      </c>
      <c r="AE28" s="90">
        <f t="shared" si="17"/>
        <v>48.1</v>
      </c>
      <c r="AF28" s="96">
        <f t="shared" si="18"/>
        <v>42.919999999999995</v>
      </c>
      <c r="AG28" s="102">
        <f t="shared" si="19"/>
        <v>37.74</v>
      </c>
    </row>
    <row r="29" spans="1:33" ht="18.75">
      <c r="A29" s="9" t="s">
        <v>38</v>
      </c>
      <c r="B29" s="10">
        <v>10</v>
      </c>
      <c r="C29" s="11">
        <f t="shared" si="1"/>
        <v>9.3</v>
      </c>
      <c r="D29" s="10">
        <v>14</v>
      </c>
      <c r="E29" s="11">
        <f t="shared" si="2"/>
        <v>13.02</v>
      </c>
      <c r="F29" s="10">
        <v>5</v>
      </c>
      <c r="G29" s="11">
        <f t="shared" si="3"/>
        <v>4.65</v>
      </c>
      <c r="H29" s="10">
        <v>10</v>
      </c>
      <c r="I29" s="11">
        <f t="shared" si="4"/>
        <v>9.3</v>
      </c>
      <c r="J29" s="10">
        <v>8</v>
      </c>
      <c r="K29" s="11">
        <f t="shared" si="5"/>
        <v>7.4399999999999995</v>
      </c>
      <c r="L29" s="10">
        <v>8</v>
      </c>
      <c r="M29" s="11">
        <f t="shared" si="6"/>
        <v>7.4399999999999995</v>
      </c>
      <c r="N29" s="10">
        <v>12</v>
      </c>
      <c r="O29" s="11">
        <f t="shared" si="7"/>
        <v>11.16</v>
      </c>
      <c r="P29" s="10">
        <v>7</v>
      </c>
      <c r="Q29" s="11">
        <f t="shared" si="8"/>
        <v>6.51</v>
      </c>
      <c r="R29" s="10">
        <v>14</v>
      </c>
      <c r="S29" s="11">
        <f t="shared" si="9"/>
        <v>13.02</v>
      </c>
      <c r="T29" s="10">
        <v>10</v>
      </c>
      <c r="U29" s="11">
        <f t="shared" si="10"/>
        <v>9.3</v>
      </c>
      <c r="V29" s="10">
        <v>5</v>
      </c>
      <c r="W29" s="11">
        <f t="shared" si="11"/>
        <v>4.65</v>
      </c>
      <c r="X29" s="10">
        <v>8</v>
      </c>
      <c r="Y29" s="11">
        <f t="shared" si="12"/>
        <v>7.4399999999999995</v>
      </c>
      <c r="Z29" s="42">
        <f t="shared" si="0"/>
        <v>111</v>
      </c>
      <c r="AA29" s="36">
        <f t="shared" si="13"/>
        <v>103.23</v>
      </c>
      <c r="AB29" s="48">
        <f t="shared" si="14"/>
        <v>95.46</v>
      </c>
      <c r="AC29" s="78">
        <f t="shared" si="15"/>
        <v>87.69</v>
      </c>
      <c r="AD29" s="84">
        <f t="shared" si="16"/>
        <v>79.92</v>
      </c>
      <c r="AE29" s="90">
        <f t="shared" si="17"/>
        <v>72.15</v>
      </c>
      <c r="AF29" s="96">
        <f t="shared" si="18"/>
        <v>64.38</v>
      </c>
      <c r="AG29" s="102">
        <f t="shared" si="19"/>
        <v>56.61</v>
      </c>
    </row>
    <row r="30" spans="1:33" ht="18.75">
      <c r="A30" s="9" t="s">
        <v>39</v>
      </c>
      <c r="B30" s="10">
        <v>2</v>
      </c>
      <c r="C30" s="11">
        <f t="shared" si="1"/>
        <v>1.8599999999999999</v>
      </c>
      <c r="D30" s="10">
        <v>5</v>
      </c>
      <c r="E30" s="11">
        <f t="shared" si="2"/>
        <v>4.65</v>
      </c>
      <c r="F30" s="10">
        <v>5</v>
      </c>
      <c r="G30" s="11">
        <f t="shared" si="3"/>
        <v>4.65</v>
      </c>
      <c r="H30" s="10">
        <v>6</v>
      </c>
      <c r="I30" s="11">
        <f t="shared" si="4"/>
        <v>5.58</v>
      </c>
      <c r="J30" s="12">
        <v>3.5</v>
      </c>
      <c r="K30" s="11">
        <f t="shared" si="5"/>
        <v>3.255</v>
      </c>
      <c r="L30" s="12">
        <v>2</v>
      </c>
      <c r="M30" s="11">
        <f t="shared" si="6"/>
        <v>1.8599999999999999</v>
      </c>
      <c r="N30" s="12">
        <v>3</v>
      </c>
      <c r="O30" s="11">
        <f t="shared" si="7"/>
        <v>2.79</v>
      </c>
      <c r="P30" s="12">
        <v>3</v>
      </c>
      <c r="Q30" s="11">
        <f t="shared" si="8"/>
        <v>2.79</v>
      </c>
      <c r="R30" s="12">
        <v>1</v>
      </c>
      <c r="S30" s="11">
        <f t="shared" si="9"/>
        <v>0.9299999999999999</v>
      </c>
      <c r="T30" s="12">
        <v>2.5</v>
      </c>
      <c r="U30" s="11">
        <f t="shared" si="10"/>
        <v>2.325</v>
      </c>
      <c r="V30" s="10">
        <v>2</v>
      </c>
      <c r="W30" s="11">
        <f t="shared" si="11"/>
        <v>1.8599999999999999</v>
      </c>
      <c r="X30" s="10">
        <v>1</v>
      </c>
      <c r="Y30" s="11">
        <f t="shared" si="12"/>
        <v>0.9299999999999999</v>
      </c>
      <c r="Z30" s="42">
        <f t="shared" si="0"/>
        <v>36</v>
      </c>
      <c r="AA30" s="36">
        <f t="shared" si="13"/>
        <v>33.48</v>
      </c>
      <c r="AB30" s="48">
        <f t="shared" si="14"/>
        <v>30.96</v>
      </c>
      <c r="AC30" s="78">
        <f t="shared" si="15"/>
        <v>28.44</v>
      </c>
      <c r="AD30" s="84">
        <f t="shared" si="16"/>
        <v>25.919999999999998</v>
      </c>
      <c r="AE30" s="90">
        <f t="shared" si="17"/>
        <v>23.400000000000002</v>
      </c>
      <c r="AF30" s="96">
        <f t="shared" si="18"/>
        <v>20.88</v>
      </c>
      <c r="AG30" s="102">
        <f t="shared" si="19"/>
        <v>18.36</v>
      </c>
    </row>
    <row r="31" spans="1:33" ht="18.75">
      <c r="A31" s="13" t="s">
        <v>40</v>
      </c>
      <c r="B31" s="10">
        <v>2</v>
      </c>
      <c r="C31" s="11">
        <f t="shared" si="1"/>
        <v>1.8599999999999999</v>
      </c>
      <c r="D31" s="10">
        <v>3</v>
      </c>
      <c r="E31" s="11">
        <f t="shared" si="2"/>
        <v>2.79</v>
      </c>
      <c r="F31" s="10">
        <v>2</v>
      </c>
      <c r="G31" s="11">
        <f t="shared" si="3"/>
        <v>1.8599999999999999</v>
      </c>
      <c r="H31" s="10">
        <v>0</v>
      </c>
      <c r="I31" s="11">
        <f t="shared" si="4"/>
        <v>0</v>
      </c>
      <c r="J31" s="10">
        <v>0</v>
      </c>
      <c r="K31" s="11">
        <f t="shared" si="5"/>
        <v>0</v>
      </c>
      <c r="L31" s="10">
        <v>0</v>
      </c>
      <c r="M31" s="11">
        <f t="shared" si="6"/>
        <v>0</v>
      </c>
      <c r="N31" s="10">
        <v>3</v>
      </c>
      <c r="O31" s="11">
        <f t="shared" si="7"/>
        <v>2.79</v>
      </c>
      <c r="P31" s="10">
        <v>3</v>
      </c>
      <c r="Q31" s="11">
        <f t="shared" si="8"/>
        <v>2.79</v>
      </c>
      <c r="R31" s="10">
        <v>0</v>
      </c>
      <c r="S31" s="11">
        <f t="shared" si="9"/>
        <v>0</v>
      </c>
      <c r="T31" s="10">
        <v>0</v>
      </c>
      <c r="U31" s="11">
        <f t="shared" si="10"/>
        <v>0</v>
      </c>
      <c r="V31" s="10">
        <v>1</v>
      </c>
      <c r="W31" s="11">
        <f t="shared" si="11"/>
        <v>0.9299999999999999</v>
      </c>
      <c r="X31" s="10">
        <v>3</v>
      </c>
      <c r="Y31" s="11">
        <f t="shared" si="12"/>
        <v>2.79</v>
      </c>
      <c r="Z31" s="42">
        <f t="shared" si="0"/>
        <v>17</v>
      </c>
      <c r="AA31" s="36">
        <f t="shared" si="13"/>
        <v>15.81</v>
      </c>
      <c r="AB31" s="48">
        <f t="shared" si="14"/>
        <v>14.62</v>
      </c>
      <c r="AC31" s="78">
        <f t="shared" si="15"/>
        <v>13.43</v>
      </c>
      <c r="AD31" s="84">
        <f t="shared" si="16"/>
        <v>12.24</v>
      </c>
      <c r="AE31" s="90">
        <f t="shared" si="17"/>
        <v>11.05</v>
      </c>
      <c r="AF31" s="96">
        <f t="shared" si="18"/>
        <v>9.86</v>
      </c>
      <c r="AG31" s="102">
        <f t="shared" si="19"/>
        <v>8.67</v>
      </c>
    </row>
    <row r="32" spans="1:33" ht="18.75">
      <c r="A32" s="9" t="s">
        <v>41</v>
      </c>
      <c r="B32" s="10">
        <v>3</v>
      </c>
      <c r="C32" s="11">
        <f t="shared" si="1"/>
        <v>2.79</v>
      </c>
      <c r="D32" s="10">
        <v>4</v>
      </c>
      <c r="E32" s="11">
        <f t="shared" si="2"/>
        <v>3.7199999999999998</v>
      </c>
      <c r="F32" s="10">
        <v>3</v>
      </c>
      <c r="G32" s="11">
        <f t="shared" si="3"/>
        <v>2.79</v>
      </c>
      <c r="H32" s="10">
        <v>7</v>
      </c>
      <c r="I32" s="11">
        <f t="shared" si="4"/>
        <v>6.51</v>
      </c>
      <c r="J32" s="10">
        <v>4</v>
      </c>
      <c r="K32" s="11">
        <f t="shared" si="5"/>
        <v>3.7199999999999998</v>
      </c>
      <c r="L32" s="10">
        <v>7</v>
      </c>
      <c r="M32" s="11">
        <f t="shared" si="6"/>
        <v>6.51</v>
      </c>
      <c r="N32" s="10">
        <v>2</v>
      </c>
      <c r="O32" s="11">
        <f t="shared" si="7"/>
        <v>1.8599999999999999</v>
      </c>
      <c r="P32" s="10">
        <v>5</v>
      </c>
      <c r="Q32" s="11">
        <f t="shared" si="8"/>
        <v>4.65</v>
      </c>
      <c r="R32" s="10">
        <v>2</v>
      </c>
      <c r="S32" s="11">
        <f t="shared" si="9"/>
        <v>1.8599999999999999</v>
      </c>
      <c r="T32" s="10">
        <v>3</v>
      </c>
      <c r="U32" s="11">
        <f t="shared" si="10"/>
        <v>2.79</v>
      </c>
      <c r="V32" s="10">
        <v>3</v>
      </c>
      <c r="W32" s="11">
        <f t="shared" si="11"/>
        <v>2.79</v>
      </c>
      <c r="X32" s="10">
        <v>3</v>
      </c>
      <c r="Y32" s="11">
        <f t="shared" si="12"/>
        <v>2.79</v>
      </c>
      <c r="Z32" s="42">
        <f t="shared" si="0"/>
        <v>46</v>
      </c>
      <c r="AA32" s="36">
        <f t="shared" si="13"/>
        <v>42.78</v>
      </c>
      <c r="AB32" s="48">
        <f t="shared" si="14"/>
        <v>39.56</v>
      </c>
      <c r="AC32" s="78">
        <f t="shared" si="15"/>
        <v>36.34</v>
      </c>
      <c r="AD32" s="84">
        <f t="shared" si="16"/>
        <v>33.12</v>
      </c>
      <c r="AE32" s="90">
        <f t="shared" si="17"/>
        <v>29.900000000000002</v>
      </c>
      <c r="AF32" s="96">
        <f t="shared" si="18"/>
        <v>26.68</v>
      </c>
      <c r="AG32" s="102">
        <f t="shared" si="19"/>
        <v>23.46</v>
      </c>
    </row>
    <row r="33" spans="1:33" ht="18.75">
      <c r="A33" s="9" t="s">
        <v>42</v>
      </c>
      <c r="B33" s="10">
        <v>36</v>
      </c>
      <c r="C33" s="11">
        <f t="shared" si="1"/>
        <v>33.48</v>
      </c>
      <c r="D33" s="10">
        <v>46</v>
      </c>
      <c r="E33" s="11">
        <f t="shared" si="2"/>
        <v>42.78</v>
      </c>
      <c r="F33" s="10">
        <v>38</v>
      </c>
      <c r="G33" s="11">
        <f t="shared" si="3"/>
        <v>35.34</v>
      </c>
      <c r="H33" s="10">
        <v>28</v>
      </c>
      <c r="I33" s="11">
        <f t="shared" si="4"/>
        <v>26.04</v>
      </c>
      <c r="J33" s="10">
        <v>34</v>
      </c>
      <c r="K33" s="11">
        <f t="shared" si="5"/>
        <v>31.62</v>
      </c>
      <c r="L33" s="10">
        <v>42</v>
      </c>
      <c r="M33" s="11">
        <f t="shared" si="6"/>
        <v>39.06</v>
      </c>
      <c r="N33" s="10">
        <v>44</v>
      </c>
      <c r="O33" s="11">
        <f t="shared" si="7"/>
        <v>40.92</v>
      </c>
      <c r="P33" s="10">
        <v>34</v>
      </c>
      <c r="Q33" s="11">
        <f t="shared" si="8"/>
        <v>31.62</v>
      </c>
      <c r="R33" s="10">
        <v>33</v>
      </c>
      <c r="S33" s="11">
        <f t="shared" si="9"/>
        <v>30.69</v>
      </c>
      <c r="T33" s="10">
        <v>45</v>
      </c>
      <c r="U33" s="11">
        <f t="shared" si="10"/>
        <v>41.85</v>
      </c>
      <c r="V33" s="10">
        <v>24</v>
      </c>
      <c r="W33" s="11">
        <f t="shared" si="11"/>
        <v>22.32</v>
      </c>
      <c r="X33" s="10">
        <v>23</v>
      </c>
      <c r="Y33" s="11">
        <f t="shared" si="12"/>
        <v>21.39</v>
      </c>
      <c r="Z33" s="42">
        <f t="shared" si="0"/>
        <v>427</v>
      </c>
      <c r="AA33" s="36">
        <f t="shared" si="13"/>
        <v>397.11</v>
      </c>
      <c r="AB33" s="48">
        <f t="shared" si="14"/>
        <v>367.21999999999997</v>
      </c>
      <c r="AC33" s="78">
        <f t="shared" si="15"/>
        <v>337.33000000000004</v>
      </c>
      <c r="AD33" s="84">
        <f t="shared" si="16"/>
        <v>307.44</v>
      </c>
      <c r="AE33" s="90">
        <f t="shared" si="17"/>
        <v>277.55</v>
      </c>
      <c r="AF33" s="96">
        <f t="shared" si="18"/>
        <v>247.66</v>
      </c>
      <c r="AG33" s="102">
        <f t="shared" si="19"/>
        <v>217.77</v>
      </c>
    </row>
    <row r="34" spans="1:33" ht="18.75">
      <c r="A34" s="9" t="s">
        <v>43</v>
      </c>
      <c r="B34" s="10">
        <v>21</v>
      </c>
      <c r="C34" s="11">
        <f t="shared" si="1"/>
        <v>19.53</v>
      </c>
      <c r="D34" s="10">
        <v>11</v>
      </c>
      <c r="E34" s="11">
        <f t="shared" si="2"/>
        <v>10.23</v>
      </c>
      <c r="F34" s="10">
        <v>18</v>
      </c>
      <c r="G34" s="11">
        <f t="shared" si="3"/>
        <v>16.74</v>
      </c>
      <c r="H34" s="10">
        <v>15</v>
      </c>
      <c r="I34" s="11">
        <f t="shared" si="4"/>
        <v>13.95</v>
      </c>
      <c r="J34" s="10">
        <v>16</v>
      </c>
      <c r="K34" s="11">
        <f t="shared" si="5"/>
        <v>14.879999999999999</v>
      </c>
      <c r="L34" s="10">
        <v>18</v>
      </c>
      <c r="M34" s="11">
        <f t="shared" si="6"/>
        <v>16.74</v>
      </c>
      <c r="N34" s="10">
        <v>26</v>
      </c>
      <c r="O34" s="11">
        <f t="shared" si="7"/>
        <v>24.18</v>
      </c>
      <c r="P34" s="10">
        <v>12</v>
      </c>
      <c r="Q34" s="11">
        <f t="shared" si="8"/>
        <v>11.16</v>
      </c>
      <c r="R34" s="10">
        <v>19</v>
      </c>
      <c r="S34" s="11">
        <f t="shared" si="9"/>
        <v>17.67</v>
      </c>
      <c r="T34" s="10">
        <v>11</v>
      </c>
      <c r="U34" s="11">
        <f t="shared" si="10"/>
        <v>10.23</v>
      </c>
      <c r="V34" s="10">
        <v>12</v>
      </c>
      <c r="W34" s="11">
        <f t="shared" si="11"/>
        <v>11.16</v>
      </c>
      <c r="X34" s="10">
        <v>9</v>
      </c>
      <c r="Y34" s="11">
        <f t="shared" si="12"/>
        <v>8.37</v>
      </c>
      <c r="Z34" s="42">
        <f t="shared" si="0"/>
        <v>188</v>
      </c>
      <c r="AA34" s="36">
        <f t="shared" si="13"/>
        <v>174.84</v>
      </c>
      <c r="AB34" s="48">
        <f t="shared" si="14"/>
        <v>161.68</v>
      </c>
      <c r="AC34" s="78">
        <f t="shared" si="15"/>
        <v>148.52</v>
      </c>
      <c r="AD34" s="84">
        <f t="shared" si="16"/>
        <v>135.35999999999999</v>
      </c>
      <c r="AE34" s="90">
        <f t="shared" si="17"/>
        <v>122.2</v>
      </c>
      <c r="AF34" s="96">
        <f t="shared" si="18"/>
        <v>109.03999999999999</v>
      </c>
      <c r="AG34" s="102">
        <f t="shared" si="19"/>
        <v>95.88</v>
      </c>
    </row>
    <row r="35" spans="1:33" ht="18.75">
      <c r="A35" s="9" t="s">
        <v>44</v>
      </c>
      <c r="B35" s="10">
        <v>10</v>
      </c>
      <c r="C35" s="11">
        <f t="shared" si="1"/>
        <v>9.3</v>
      </c>
      <c r="D35" s="10">
        <v>13</v>
      </c>
      <c r="E35" s="11">
        <f t="shared" si="2"/>
        <v>12.09</v>
      </c>
      <c r="F35" s="10">
        <v>11</v>
      </c>
      <c r="G35" s="11">
        <f t="shared" si="3"/>
        <v>10.23</v>
      </c>
      <c r="H35" s="10">
        <v>18</v>
      </c>
      <c r="I35" s="11">
        <f t="shared" si="4"/>
        <v>16.74</v>
      </c>
      <c r="J35" s="10">
        <v>9</v>
      </c>
      <c r="K35" s="11">
        <f t="shared" si="5"/>
        <v>8.37</v>
      </c>
      <c r="L35" s="10">
        <v>13</v>
      </c>
      <c r="M35" s="11">
        <f t="shared" si="6"/>
        <v>12.09</v>
      </c>
      <c r="N35" s="10">
        <v>12</v>
      </c>
      <c r="O35" s="11">
        <f t="shared" si="7"/>
        <v>11.16</v>
      </c>
      <c r="P35" s="10">
        <v>9</v>
      </c>
      <c r="Q35" s="11">
        <f t="shared" si="8"/>
        <v>8.37</v>
      </c>
      <c r="R35" s="10">
        <v>11</v>
      </c>
      <c r="S35" s="11">
        <f t="shared" si="9"/>
        <v>10.23</v>
      </c>
      <c r="T35" s="10">
        <v>7</v>
      </c>
      <c r="U35" s="11">
        <f t="shared" si="10"/>
        <v>6.51</v>
      </c>
      <c r="V35" s="10">
        <v>7</v>
      </c>
      <c r="W35" s="11">
        <f t="shared" si="11"/>
        <v>6.51</v>
      </c>
      <c r="X35" s="10">
        <v>8</v>
      </c>
      <c r="Y35" s="11">
        <f t="shared" si="12"/>
        <v>7.4399999999999995</v>
      </c>
      <c r="Z35" s="42">
        <f t="shared" si="0"/>
        <v>128</v>
      </c>
      <c r="AA35" s="36">
        <f t="shared" si="13"/>
        <v>119.03999999999999</v>
      </c>
      <c r="AB35" s="48">
        <f t="shared" si="14"/>
        <v>110.08</v>
      </c>
      <c r="AC35" s="78">
        <f t="shared" si="15"/>
        <v>101.12</v>
      </c>
      <c r="AD35" s="84">
        <f t="shared" si="16"/>
        <v>92.16</v>
      </c>
      <c r="AE35" s="90">
        <f t="shared" si="17"/>
        <v>83.2</v>
      </c>
      <c r="AF35" s="96">
        <f t="shared" si="18"/>
        <v>74.24</v>
      </c>
      <c r="AG35" s="102">
        <f t="shared" si="19"/>
        <v>65.28</v>
      </c>
    </row>
    <row r="36" spans="1:33" ht="18.75">
      <c r="A36" s="9" t="s">
        <v>45</v>
      </c>
      <c r="B36" s="10">
        <v>11</v>
      </c>
      <c r="C36" s="11">
        <f t="shared" si="1"/>
        <v>10.23</v>
      </c>
      <c r="D36" s="10">
        <v>3</v>
      </c>
      <c r="E36" s="11">
        <f t="shared" si="2"/>
        <v>2.79</v>
      </c>
      <c r="F36" s="10">
        <v>4</v>
      </c>
      <c r="G36" s="11">
        <f t="shared" si="3"/>
        <v>3.7199999999999998</v>
      </c>
      <c r="H36" s="12">
        <v>13.5</v>
      </c>
      <c r="I36" s="11">
        <f t="shared" si="4"/>
        <v>12.555</v>
      </c>
      <c r="J36" s="10">
        <v>9</v>
      </c>
      <c r="K36" s="11">
        <f t="shared" si="5"/>
        <v>8.37</v>
      </c>
      <c r="L36" s="10">
        <v>8</v>
      </c>
      <c r="M36" s="11">
        <f t="shared" si="6"/>
        <v>7.4399999999999995</v>
      </c>
      <c r="N36" s="10">
        <v>5</v>
      </c>
      <c r="O36" s="11">
        <f t="shared" si="7"/>
        <v>4.65</v>
      </c>
      <c r="P36" s="10">
        <v>2</v>
      </c>
      <c r="Q36" s="11">
        <f t="shared" si="8"/>
        <v>1.8599999999999999</v>
      </c>
      <c r="R36" s="10">
        <v>4</v>
      </c>
      <c r="S36" s="11">
        <f t="shared" si="9"/>
        <v>3.7199999999999998</v>
      </c>
      <c r="T36" s="10">
        <v>6</v>
      </c>
      <c r="U36" s="11">
        <f t="shared" si="10"/>
        <v>5.58</v>
      </c>
      <c r="V36" s="10">
        <v>2</v>
      </c>
      <c r="W36" s="11">
        <f t="shared" si="11"/>
        <v>1.8599999999999999</v>
      </c>
      <c r="X36" s="10">
        <v>2</v>
      </c>
      <c r="Y36" s="11">
        <f t="shared" si="12"/>
        <v>1.8599999999999999</v>
      </c>
      <c r="Z36" s="42">
        <f t="shared" si="0"/>
        <v>69.5</v>
      </c>
      <c r="AA36" s="36">
        <f t="shared" si="13"/>
        <v>64.635</v>
      </c>
      <c r="AB36" s="48">
        <f t="shared" si="14"/>
        <v>59.769999999999996</v>
      </c>
      <c r="AC36" s="78">
        <f t="shared" si="15"/>
        <v>54.905</v>
      </c>
      <c r="AD36" s="84">
        <f t="shared" si="16"/>
        <v>50.04</v>
      </c>
      <c r="AE36" s="90">
        <f t="shared" si="17"/>
        <v>45.175000000000004</v>
      </c>
      <c r="AF36" s="96">
        <f t="shared" si="18"/>
        <v>40.309999999999995</v>
      </c>
      <c r="AG36" s="102">
        <f t="shared" si="19"/>
        <v>35.445</v>
      </c>
    </row>
    <row r="37" spans="1:33" ht="18.75">
      <c r="A37" s="9" t="s">
        <v>46</v>
      </c>
      <c r="B37" s="10">
        <v>13</v>
      </c>
      <c r="C37" s="11">
        <f t="shared" si="1"/>
        <v>12.09</v>
      </c>
      <c r="D37" s="10">
        <v>10</v>
      </c>
      <c r="E37" s="11">
        <f t="shared" si="2"/>
        <v>9.3</v>
      </c>
      <c r="F37" s="10">
        <v>8</v>
      </c>
      <c r="G37" s="11">
        <f t="shared" si="3"/>
        <v>7.4399999999999995</v>
      </c>
      <c r="H37" s="10">
        <v>9</v>
      </c>
      <c r="I37" s="11">
        <f t="shared" si="4"/>
        <v>8.37</v>
      </c>
      <c r="J37" s="10">
        <v>9</v>
      </c>
      <c r="K37" s="11">
        <f t="shared" si="5"/>
        <v>8.37</v>
      </c>
      <c r="L37" s="10">
        <v>10</v>
      </c>
      <c r="M37" s="11">
        <f t="shared" si="6"/>
        <v>9.3</v>
      </c>
      <c r="N37" s="10">
        <v>8</v>
      </c>
      <c r="O37" s="11">
        <f t="shared" si="7"/>
        <v>7.4399999999999995</v>
      </c>
      <c r="P37" s="10">
        <v>10</v>
      </c>
      <c r="Q37" s="11">
        <f t="shared" si="8"/>
        <v>9.3</v>
      </c>
      <c r="R37" s="10">
        <v>9</v>
      </c>
      <c r="S37" s="11">
        <f t="shared" si="9"/>
        <v>8.37</v>
      </c>
      <c r="T37" s="10">
        <v>10</v>
      </c>
      <c r="U37" s="11">
        <f t="shared" si="10"/>
        <v>9.3</v>
      </c>
      <c r="V37" s="10">
        <v>10</v>
      </c>
      <c r="W37" s="11">
        <f t="shared" si="11"/>
        <v>9.3</v>
      </c>
      <c r="X37" s="10">
        <v>10</v>
      </c>
      <c r="Y37" s="11">
        <f t="shared" si="12"/>
        <v>9.3</v>
      </c>
      <c r="Z37" s="42">
        <f t="shared" si="0"/>
        <v>116</v>
      </c>
      <c r="AA37" s="36">
        <f t="shared" si="13"/>
        <v>107.88</v>
      </c>
      <c r="AB37" s="48">
        <f t="shared" si="14"/>
        <v>99.76</v>
      </c>
      <c r="AC37" s="78">
        <f t="shared" si="15"/>
        <v>91.64</v>
      </c>
      <c r="AD37" s="84">
        <f t="shared" si="16"/>
        <v>83.52</v>
      </c>
      <c r="AE37" s="90">
        <f t="shared" si="17"/>
        <v>75.4</v>
      </c>
      <c r="AF37" s="96">
        <f t="shared" si="18"/>
        <v>67.28</v>
      </c>
      <c r="AG37" s="102">
        <f t="shared" si="19"/>
        <v>59.160000000000004</v>
      </c>
    </row>
    <row r="38" spans="1:33" ht="18.75">
      <c r="A38" s="9" t="s">
        <v>47</v>
      </c>
      <c r="B38" s="10">
        <v>23</v>
      </c>
      <c r="C38" s="11">
        <f t="shared" si="1"/>
        <v>21.39</v>
      </c>
      <c r="D38" s="10">
        <v>21</v>
      </c>
      <c r="E38" s="11">
        <f t="shared" si="2"/>
        <v>19.53</v>
      </c>
      <c r="F38" s="10">
        <v>19</v>
      </c>
      <c r="G38" s="11">
        <f t="shared" si="3"/>
        <v>17.67</v>
      </c>
      <c r="H38" s="10">
        <v>18</v>
      </c>
      <c r="I38" s="11">
        <f t="shared" si="4"/>
        <v>16.74</v>
      </c>
      <c r="J38" s="10">
        <v>18</v>
      </c>
      <c r="K38" s="11">
        <f t="shared" si="5"/>
        <v>16.74</v>
      </c>
      <c r="L38" s="10">
        <v>19</v>
      </c>
      <c r="M38" s="11">
        <f t="shared" si="6"/>
        <v>17.67</v>
      </c>
      <c r="N38" s="10">
        <v>20</v>
      </c>
      <c r="O38" s="11">
        <f t="shared" si="7"/>
        <v>18.6</v>
      </c>
      <c r="P38" s="10">
        <v>24</v>
      </c>
      <c r="Q38" s="11">
        <f t="shared" si="8"/>
        <v>22.32</v>
      </c>
      <c r="R38" s="10">
        <v>22</v>
      </c>
      <c r="S38" s="11">
        <f t="shared" si="9"/>
        <v>20.46</v>
      </c>
      <c r="T38" s="10">
        <v>16</v>
      </c>
      <c r="U38" s="11">
        <f t="shared" si="10"/>
        <v>14.879999999999999</v>
      </c>
      <c r="V38" s="10">
        <v>14</v>
      </c>
      <c r="W38" s="11">
        <f t="shared" si="11"/>
        <v>13.02</v>
      </c>
      <c r="X38" s="10">
        <v>9</v>
      </c>
      <c r="Y38" s="11">
        <f t="shared" si="12"/>
        <v>8.37</v>
      </c>
      <c r="Z38" s="42">
        <f t="shared" si="0"/>
        <v>223</v>
      </c>
      <c r="AA38" s="36">
        <f t="shared" si="13"/>
        <v>207.39</v>
      </c>
      <c r="AB38" s="48">
        <f t="shared" si="14"/>
        <v>191.78</v>
      </c>
      <c r="AC38" s="78">
        <f t="shared" si="15"/>
        <v>176.17000000000002</v>
      </c>
      <c r="AD38" s="84">
        <f t="shared" si="16"/>
        <v>160.56</v>
      </c>
      <c r="AE38" s="90">
        <f t="shared" si="17"/>
        <v>144.95000000000002</v>
      </c>
      <c r="AF38" s="96">
        <f t="shared" si="18"/>
        <v>129.34</v>
      </c>
      <c r="AG38" s="102">
        <f t="shared" si="19"/>
        <v>113.73</v>
      </c>
    </row>
    <row r="39" spans="1:33" ht="18.75">
      <c r="A39" s="9" t="s">
        <v>48</v>
      </c>
      <c r="B39" s="10">
        <v>6</v>
      </c>
      <c r="C39" s="11">
        <f t="shared" si="1"/>
        <v>5.58</v>
      </c>
      <c r="D39" s="10">
        <v>6</v>
      </c>
      <c r="E39" s="11">
        <f t="shared" si="2"/>
        <v>5.58</v>
      </c>
      <c r="F39" s="10">
        <v>7</v>
      </c>
      <c r="G39" s="11">
        <f t="shared" si="3"/>
        <v>6.51</v>
      </c>
      <c r="H39" s="10">
        <v>7</v>
      </c>
      <c r="I39" s="11">
        <f t="shared" si="4"/>
        <v>6.51</v>
      </c>
      <c r="J39" s="10">
        <v>6</v>
      </c>
      <c r="K39" s="11">
        <f t="shared" si="5"/>
        <v>5.58</v>
      </c>
      <c r="L39" s="10">
        <v>15</v>
      </c>
      <c r="M39" s="11">
        <f t="shared" si="6"/>
        <v>13.95</v>
      </c>
      <c r="N39" s="10">
        <v>12</v>
      </c>
      <c r="O39" s="11">
        <f t="shared" si="7"/>
        <v>11.16</v>
      </c>
      <c r="P39" s="10">
        <v>8</v>
      </c>
      <c r="Q39" s="11">
        <f t="shared" si="8"/>
        <v>7.4399999999999995</v>
      </c>
      <c r="R39" s="10">
        <v>9</v>
      </c>
      <c r="S39" s="11">
        <f t="shared" si="9"/>
        <v>8.37</v>
      </c>
      <c r="T39" s="10">
        <v>7</v>
      </c>
      <c r="U39" s="11">
        <f t="shared" si="10"/>
        <v>6.51</v>
      </c>
      <c r="V39" s="10">
        <v>6</v>
      </c>
      <c r="W39" s="11">
        <f t="shared" si="11"/>
        <v>5.58</v>
      </c>
      <c r="X39" s="10">
        <v>7</v>
      </c>
      <c r="Y39" s="11">
        <f t="shared" si="12"/>
        <v>6.51</v>
      </c>
      <c r="Z39" s="42">
        <f t="shared" si="0"/>
        <v>96</v>
      </c>
      <c r="AA39" s="36">
        <f t="shared" si="13"/>
        <v>89.28</v>
      </c>
      <c r="AB39" s="48">
        <f t="shared" si="14"/>
        <v>82.56</v>
      </c>
      <c r="AC39" s="78">
        <f t="shared" si="15"/>
        <v>75.84</v>
      </c>
      <c r="AD39" s="84">
        <f t="shared" si="16"/>
        <v>69.12</v>
      </c>
      <c r="AE39" s="90">
        <f t="shared" si="17"/>
        <v>62.400000000000006</v>
      </c>
      <c r="AF39" s="96">
        <f t="shared" si="18"/>
        <v>55.67999999999999</v>
      </c>
      <c r="AG39" s="102">
        <f t="shared" si="19"/>
        <v>48.96</v>
      </c>
    </row>
    <row r="40" spans="1:33" ht="18.75">
      <c r="A40" s="9" t="s">
        <v>49</v>
      </c>
      <c r="B40" s="10">
        <v>19</v>
      </c>
      <c r="C40" s="11">
        <f t="shared" si="1"/>
        <v>17.67</v>
      </c>
      <c r="D40" s="10">
        <v>20</v>
      </c>
      <c r="E40" s="11">
        <f t="shared" si="2"/>
        <v>18.6</v>
      </c>
      <c r="F40" s="10">
        <v>20</v>
      </c>
      <c r="G40" s="11">
        <f t="shared" si="3"/>
        <v>18.6</v>
      </c>
      <c r="H40" s="10">
        <v>21</v>
      </c>
      <c r="I40" s="11">
        <f t="shared" si="4"/>
        <v>19.53</v>
      </c>
      <c r="J40" s="10">
        <v>14</v>
      </c>
      <c r="K40" s="11">
        <f t="shared" si="5"/>
        <v>13.02</v>
      </c>
      <c r="L40" s="10">
        <v>12</v>
      </c>
      <c r="M40" s="11">
        <f t="shared" si="6"/>
        <v>11.16</v>
      </c>
      <c r="N40" s="10">
        <v>29</v>
      </c>
      <c r="O40" s="11">
        <f t="shared" si="7"/>
        <v>26.97</v>
      </c>
      <c r="P40" s="10">
        <v>11</v>
      </c>
      <c r="Q40" s="11">
        <f t="shared" si="8"/>
        <v>10.23</v>
      </c>
      <c r="R40" s="10">
        <v>11</v>
      </c>
      <c r="S40" s="11">
        <f t="shared" si="9"/>
        <v>10.23</v>
      </c>
      <c r="T40" s="10">
        <v>16</v>
      </c>
      <c r="U40" s="11">
        <f t="shared" si="10"/>
        <v>14.879999999999999</v>
      </c>
      <c r="V40" s="10">
        <v>19</v>
      </c>
      <c r="W40" s="11">
        <f t="shared" si="11"/>
        <v>17.67</v>
      </c>
      <c r="X40" s="10">
        <v>13</v>
      </c>
      <c r="Y40" s="11">
        <f t="shared" si="12"/>
        <v>12.09</v>
      </c>
      <c r="Z40" s="42">
        <f t="shared" si="0"/>
        <v>205</v>
      </c>
      <c r="AA40" s="36">
        <f t="shared" si="13"/>
        <v>190.65</v>
      </c>
      <c r="AB40" s="48">
        <f t="shared" si="14"/>
        <v>176.3</v>
      </c>
      <c r="AC40" s="78">
        <f t="shared" si="15"/>
        <v>161.95000000000002</v>
      </c>
      <c r="AD40" s="84">
        <f t="shared" si="16"/>
        <v>147.6</v>
      </c>
      <c r="AE40" s="90">
        <f t="shared" si="17"/>
        <v>133.25</v>
      </c>
      <c r="AF40" s="96">
        <f t="shared" si="18"/>
        <v>118.89999999999999</v>
      </c>
      <c r="AG40" s="102">
        <f t="shared" si="19"/>
        <v>104.55</v>
      </c>
    </row>
    <row r="41" spans="1:33" ht="18.75">
      <c r="A41" s="9" t="s">
        <v>50</v>
      </c>
      <c r="B41" s="10">
        <v>8</v>
      </c>
      <c r="C41" s="11">
        <f t="shared" si="1"/>
        <v>7.4399999999999995</v>
      </c>
      <c r="D41" s="10">
        <v>7</v>
      </c>
      <c r="E41" s="11">
        <f t="shared" si="2"/>
        <v>6.51</v>
      </c>
      <c r="F41" s="10">
        <v>3</v>
      </c>
      <c r="G41" s="11">
        <f t="shared" si="3"/>
        <v>2.79</v>
      </c>
      <c r="H41" s="10">
        <v>7</v>
      </c>
      <c r="I41" s="11">
        <f t="shared" si="4"/>
        <v>6.51</v>
      </c>
      <c r="J41" s="10">
        <v>5</v>
      </c>
      <c r="K41" s="11">
        <f t="shared" si="5"/>
        <v>4.65</v>
      </c>
      <c r="L41" s="10">
        <v>9</v>
      </c>
      <c r="M41" s="11">
        <f t="shared" si="6"/>
        <v>8.37</v>
      </c>
      <c r="N41" s="10">
        <v>5</v>
      </c>
      <c r="O41" s="11">
        <f t="shared" si="7"/>
        <v>4.65</v>
      </c>
      <c r="P41" s="10">
        <v>7</v>
      </c>
      <c r="Q41" s="11">
        <f t="shared" si="8"/>
        <v>6.51</v>
      </c>
      <c r="R41" s="10">
        <v>3</v>
      </c>
      <c r="S41" s="11">
        <f t="shared" si="9"/>
        <v>2.79</v>
      </c>
      <c r="T41" s="10">
        <v>5</v>
      </c>
      <c r="U41" s="11">
        <f t="shared" si="10"/>
        <v>4.65</v>
      </c>
      <c r="V41" s="10">
        <v>5</v>
      </c>
      <c r="W41" s="11">
        <f t="shared" si="11"/>
        <v>4.65</v>
      </c>
      <c r="X41" s="10">
        <v>4</v>
      </c>
      <c r="Y41" s="11">
        <f t="shared" si="12"/>
        <v>3.7199999999999998</v>
      </c>
      <c r="Z41" s="42">
        <f t="shared" si="0"/>
        <v>68</v>
      </c>
      <c r="AA41" s="36">
        <f t="shared" si="13"/>
        <v>63.24</v>
      </c>
      <c r="AB41" s="48">
        <f t="shared" si="14"/>
        <v>58.48</v>
      </c>
      <c r="AC41" s="78">
        <f t="shared" si="15"/>
        <v>53.72</v>
      </c>
      <c r="AD41" s="84">
        <f t="shared" si="16"/>
        <v>48.96</v>
      </c>
      <c r="AE41" s="90">
        <f t="shared" si="17"/>
        <v>44.2</v>
      </c>
      <c r="AF41" s="96">
        <f t="shared" si="18"/>
        <v>39.44</v>
      </c>
      <c r="AG41" s="102">
        <f t="shared" si="19"/>
        <v>34.68</v>
      </c>
    </row>
    <row r="42" spans="1:33" ht="18.75">
      <c r="A42" s="9" t="s">
        <v>51</v>
      </c>
      <c r="B42" s="10">
        <v>5</v>
      </c>
      <c r="C42" s="11">
        <f t="shared" si="1"/>
        <v>4.65</v>
      </c>
      <c r="D42" s="10">
        <v>4</v>
      </c>
      <c r="E42" s="11">
        <f t="shared" si="2"/>
        <v>3.7199999999999998</v>
      </c>
      <c r="F42" s="10">
        <v>5</v>
      </c>
      <c r="G42" s="11">
        <f t="shared" si="3"/>
        <v>4.65</v>
      </c>
      <c r="H42" s="10">
        <v>3</v>
      </c>
      <c r="I42" s="11">
        <f t="shared" si="4"/>
        <v>2.79</v>
      </c>
      <c r="J42" s="10">
        <v>4</v>
      </c>
      <c r="K42" s="11">
        <f t="shared" si="5"/>
        <v>3.7199999999999998</v>
      </c>
      <c r="L42" s="10">
        <v>7</v>
      </c>
      <c r="M42" s="11">
        <f t="shared" si="6"/>
        <v>6.51</v>
      </c>
      <c r="N42" s="10">
        <v>3</v>
      </c>
      <c r="O42" s="11">
        <f t="shared" si="7"/>
        <v>2.79</v>
      </c>
      <c r="P42" s="10">
        <v>5</v>
      </c>
      <c r="Q42" s="11">
        <f t="shared" si="8"/>
        <v>4.65</v>
      </c>
      <c r="R42" s="10">
        <v>2</v>
      </c>
      <c r="S42" s="11">
        <f t="shared" si="9"/>
        <v>1.8599999999999999</v>
      </c>
      <c r="T42" s="10">
        <v>3</v>
      </c>
      <c r="U42" s="11">
        <f t="shared" si="10"/>
        <v>2.79</v>
      </c>
      <c r="V42" s="10">
        <v>2</v>
      </c>
      <c r="W42" s="11">
        <f t="shared" si="11"/>
        <v>1.8599999999999999</v>
      </c>
      <c r="X42" s="10">
        <v>5</v>
      </c>
      <c r="Y42" s="11">
        <f t="shared" si="12"/>
        <v>4.65</v>
      </c>
      <c r="Z42" s="42">
        <f t="shared" si="0"/>
        <v>48</v>
      </c>
      <c r="AA42" s="36">
        <f t="shared" si="13"/>
        <v>44.64</v>
      </c>
      <c r="AB42" s="48">
        <f t="shared" si="14"/>
        <v>41.28</v>
      </c>
      <c r="AC42" s="78">
        <f t="shared" si="15"/>
        <v>37.92</v>
      </c>
      <c r="AD42" s="84">
        <f t="shared" si="16"/>
        <v>34.56</v>
      </c>
      <c r="AE42" s="90">
        <f t="shared" si="17"/>
        <v>31.200000000000003</v>
      </c>
      <c r="AF42" s="96">
        <f t="shared" si="18"/>
        <v>27.839999999999996</v>
      </c>
      <c r="AG42" s="102">
        <f t="shared" si="19"/>
        <v>24.48</v>
      </c>
    </row>
    <row r="43" spans="1:33" ht="18.75">
      <c r="A43" s="9" t="s">
        <v>52</v>
      </c>
      <c r="B43" s="10">
        <v>29</v>
      </c>
      <c r="C43" s="11">
        <f t="shared" si="1"/>
        <v>26.97</v>
      </c>
      <c r="D43" s="10">
        <v>34</v>
      </c>
      <c r="E43" s="11">
        <f t="shared" si="2"/>
        <v>31.62</v>
      </c>
      <c r="F43" s="10">
        <v>37</v>
      </c>
      <c r="G43" s="11">
        <f t="shared" si="3"/>
        <v>34.41</v>
      </c>
      <c r="H43" s="10">
        <v>34</v>
      </c>
      <c r="I43" s="11">
        <f t="shared" si="4"/>
        <v>31.62</v>
      </c>
      <c r="J43" s="10">
        <v>32</v>
      </c>
      <c r="K43" s="11">
        <f t="shared" si="5"/>
        <v>29.759999999999998</v>
      </c>
      <c r="L43" s="10">
        <v>32</v>
      </c>
      <c r="M43" s="11">
        <f t="shared" si="6"/>
        <v>29.759999999999998</v>
      </c>
      <c r="N43" s="10">
        <v>34</v>
      </c>
      <c r="O43" s="11">
        <f t="shared" si="7"/>
        <v>31.62</v>
      </c>
      <c r="P43" s="10">
        <v>29</v>
      </c>
      <c r="Q43" s="11">
        <f t="shared" si="8"/>
        <v>26.97</v>
      </c>
      <c r="R43" s="10">
        <v>27</v>
      </c>
      <c r="S43" s="11">
        <f t="shared" si="9"/>
        <v>25.11</v>
      </c>
      <c r="T43" s="10">
        <v>27</v>
      </c>
      <c r="U43" s="11">
        <f t="shared" si="10"/>
        <v>25.11</v>
      </c>
      <c r="V43" s="10">
        <v>34</v>
      </c>
      <c r="W43" s="11">
        <f t="shared" si="11"/>
        <v>31.62</v>
      </c>
      <c r="X43" s="10">
        <v>35</v>
      </c>
      <c r="Y43" s="11">
        <f t="shared" si="12"/>
        <v>32.55</v>
      </c>
      <c r="Z43" s="42">
        <f t="shared" si="0"/>
        <v>384</v>
      </c>
      <c r="AA43" s="36">
        <f t="shared" si="13"/>
        <v>357.12</v>
      </c>
      <c r="AB43" s="48">
        <f t="shared" si="14"/>
        <v>330.24</v>
      </c>
      <c r="AC43" s="78">
        <f t="shared" si="15"/>
        <v>303.36</v>
      </c>
      <c r="AD43" s="84">
        <f t="shared" si="16"/>
        <v>276.48</v>
      </c>
      <c r="AE43" s="90">
        <f t="shared" si="17"/>
        <v>249.60000000000002</v>
      </c>
      <c r="AF43" s="96">
        <f t="shared" si="18"/>
        <v>222.71999999999997</v>
      </c>
      <c r="AG43" s="102">
        <f t="shared" si="19"/>
        <v>195.84</v>
      </c>
    </row>
    <row r="44" spans="1:33" ht="18.75">
      <c r="A44" s="9" t="s">
        <v>53</v>
      </c>
      <c r="B44" s="10">
        <v>8</v>
      </c>
      <c r="C44" s="11">
        <f t="shared" si="1"/>
        <v>7.4399999999999995</v>
      </c>
      <c r="D44" s="10">
        <v>8</v>
      </c>
      <c r="E44" s="11">
        <f t="shared" si="2"/>
        <v>7.4399999999999995</v>
      </c>
      <c r="F44" s="10">
        <v>9</v>
      </c>
      <c r="G44" s="11">
        <f t="shared" si="3"/>
        <v>8.37</v>
      </c>
      <c r="H44" s="10">
        <v>8</v>
      </c>
      <c r="I44" s="11">
        <f t="shared" si="4"/>
        <v>7.4399999999999995</v>
      </c>
      <c r="J44" s="10">
        <v>9</v>
      </c>
      <c r="K44" s="11">
        <f t="shared" si="5"/>
        <v>8.37</v>
      </c>
      <c r="L44" s="10">
        <v>12</v>
      </c>
      <c r="M44" s="11">
        <f t="shared" si="6"/>
        <v>11.16</v>
      </c>
      <c r="N44" s="10">
        <v>11</v>
      </c>
      <c r="O44" s="11">
        <f t="shared" si="7"/>
        <v>10.23</v>
      </c>
      <c r="P44" s="10">
        <v>9</v>
      </c>
      <c r="Q44" s="11">
        <f t="shared" si="8"/>
        <v>8.37</v>
      </c>
      <c r="R44" s="10">
        <v>11</v>
      </c>
      <c r="S44" s="11">
        <f t="shared" si="9"/>
        <v>10.23</v>
      </c>
      <c r="T44" s="10">
        <v>7</v>
      </c>
      <c r="U44" s="11">
        <f t="shared" si="10"/>
        <v>6.51</v>
      </c>
      <c r="V44" s="10">
        <v>8</v>
      </c>
      <c r="W44" s="11">
        <f t="shared" si="11"/>
        <v>7.4399999999999995</v>
      </c>
      <c r="X44" s="10">
        <v>4</v>
      </c>
      <c r="Y44" s="11">
        <f t="shared" si="12"/>
        <v>3.7199999999999998</v>
      </c>
      <c r="Z44" s="42">
        <f t="shared" si="0"/>
        <v>104</v>
      </c>
      <c r="AA44" s="36">
        <f t="shared" si="13"/>
        <v>96.72</v>
      </c>
      <c r="AB44" s="48">
        <f t="shared" si="14"/>
        <v>89.44</v>
      </c>
      <c r="AC44" s="78">
        <f t="shared" si="15"/>
        <v>82.16</v>
      </c>
      <c r="AD44" s="84">
        <f t="shared" si="16"/>
        <v>74.88</v>
      </c>
      <c r="AE44" s="90">
        <f t="shared" si="17"/>
        <v>67.60000000000001</v>
      </c>
      <c r="AF44" s="96">
        <f t="shared" si="18"/>
        <v>60.31999999999999</v>
      </c>
      <c r="AG44" s="102">
        <f t="shared" si="19"/>
        <v>53.04</v>
      </c>
    </row>
    <row r="45" spans="1:33" ht="18.75">
      <c r="A45" s="9" t="s">
        <v>54</v>
      </c>
      <c r="B45" s="10">
        <v>17</v>
      </c>
      <c r="C45" s="11">
        <f t="shared" si="1"/>
        <v>15.81</v>
      </c>
      <c r="D45" s="10">
        <v>19</v>
      </c>
      <c r="E45" s="11">
        <f t="shared" si="2"/>
        <v>17.67</v>
      </c>
      <c r="F45" s="10">
        <v>17</v>
      </c>
      <c r="G45" s="11">
        <f>F45-(F45*7/100)</f>
        <v>15.81</v>
      </c>
      <c r="H45" s="10">
        <v>22</v>
      </c>
      <c r="I45" s="11">
        <f t="shared" si="4"/>
        <v>20.46</v>
      </c>
      <c r="J45" s="10">
        <v>15</v>
      </c>
      <c r="K45" s="11">
        <f t="shared" si="5"/>
        <v>13.95</v>
      </c>
      <c r="L45" s="10">
        <v>20</v>
      </c>
      <c r="M45" s="11">
        <f t="shared" si="6"/>
        <v>18.6</v>
      </c>
      <c r="N45" s="10">
        <v>11</v>
      </c>
      <c r="O45" s="11">
        <f t="shared" si="7"/>
        <v>10.23</v>
      </c>
      <c r="P45" s="10">
        <v>16</v>
      </c>
      <c r="Q45" s="11">
        <f t="shared" si="8"/>
        <v>14.879999999999999</v>
      </c>
      <c r="R45" s="10">
        <v>17</v>
      </c>
      <c r="S45" s="11">
        <f t="shared" si="9"/>
        <v>15.81</v>
      </c>
      <c r="T45" s="10">
        <v>12</v>
      </c>
      <c r="U45" s="11">
        <f t="shared" si="10"/>
        <v>11.16</v>
      </c>
      <c r="V45" s="10">
        <v>12</v>
      </c>
      <c r="W45" s="11">
        <f t="shared" si="11"/>
        <v>11.16</v>
      </c>
      <c r="X45" s="10">
        <v>16</v>
      </c>
      <c r="Y45" s="11">
        <f t="shared" si="12"/>
        <v>14.879999999999999</v>
      </c>
      <c r="Z45" s="42">
        <f t="shared" si="0"/>
        <v>194</v>
      </c>
      <c r="AA45" s="36">
        <f t="shared" si="13"/>
        <v>180.42</v>
      </c>
      <c r="AB45" s="48">
        <f t="shared" si="14"/>
        <v>166.84</v>
      </c>
      <c r="AC45" s="78">
        <f t="shared" si="15"/>
        <v>153.26000000000002</v>
      </c>
      <c r="AD45" s="84">
        <f t="shared" si="16"/>
        <v>139.68</v>
      </c>
      <c r="AE45" s="90">
        <f t="shared" si="17"/>
        <v>126.10000000000001</v>
      </c>
      <c r="AF45" s="96">
        <f t="shared" si="18"/>
        <v>112.52</v>
      </c>
      <c r="AG45" s="102">
        <f t="shared" si="19"/>
        <v>98.94</v>
      </c>
    </row>
    <row r="46" spans="1:33" ht="18.75">
      <c r="A46" s="9" t="s">
        <v>55</v>
      </c>
      <c r="B46" s="10">
        <v>6</v>
      </c>
      <c r="C46" s="11">
        <f t="shared" si="1"/>
        <v>5.58</v>
      </c>
      <c r="D46" s="10">
        <v>5</v>
      </c>
      <c r="E46" s="11">
        <f t="shared" si="2"/>
        <v>4.65</v>
      </c>
      <c r="F46" s="10">
        <v>9</v>
      </c>
      <c r="G46" s="11">
        <f t="shared" si="3"/>
        <v>8.37</v>
      </c>
      <c r="H46" s="10">
        <v>10</v>
      </c>
      <c r="I46" s="11">
        <f t="shared" si="4"/>
        <v>9.3</v>
      </c>
      <c r="J46" s="10">
        <v>9</v>
      </c>
      <c r="K46" s="11">
        <f t="shared" si="5"/>
        <v>8.37</v>
      </c>
      <c r="L46" s="10">
        <v>11</v>
      </c>
      <c r="M46" s="11">
        <f t="shared" si="6"/>
        <v>10.23</v>
      </c>
      <c r="N46" s="10">
        <v>10</v>
      </c>
      <c r="O46" s="11">
        <f t="shared" si="7"/>
        <v>9.3</v>
      </c>
      <c r="P46" s="10">
        <v>9</v>
      </c>
      <c r="Q46" s="11">
        <f t="shared" si="8"/>
        <v>8.37</v>
      </c>
      <c r="R46" s="10">
        <v>8</v>
      </c>
      <c r="S46" s="11">
        <f t="shared" si="9"/>
        <v>7.4399999999999995</v>
      </c>
      <c r="T46" s="10">
        <v>5</v>
      </c>
      <c r="U46" s="11">
        <f t="shared" si="10"/>
        <v>4.65</v>
      </c>
      <c r="V46" s="10">
        <v>7</v>
      </c>
      <c r="W46" s="11">
        <f t="shared" si="11"/>
        <v>6.51</v>
      </c>
      <c r="X46" s="10">
        <v>7</v>
      </c>
      <c r="Y46" s="11">
        <f t="shared" si="12"/>
        <v>6.51</v>
      </c>
      <c r="Z46" s="42">
        <f t="shared" si="0"/>
        <v>96</v>
      </c>
      <c r="AA46" s="36">
        <f t="shared" si="13"/>
        <v>89.28</v>
      </c>
      <c r="AB46" s="48">
        <f t="shared" si="14"/>
        <v>82.56</v>
      </c>
      <c r="AC46" s="78">
        <f t="shared" si="15"/>
        <v>75.84</v>
      </c>
      <c r="AD46" s="84">
        <f t="shared" si="16"/>
        <v>69.12</v>
      </c>
      <c r="AE46" s="90">
        <f t="shared" si="17"/>
        <v>62.400000000000006</v>
      </c>
      <c r="AF46" s="96">
        <f t="shared" si="18"/>
        <v>55.67999999999999</v>
      </c>
      <c r="AG46" s="102">
        <f t="shared" si="19"/>
        <v>48.96</v>
      </c>
    </row>
    <row r="47" spans="1:33" ht="18.75">
      <c r="A47" s="9" t="s">
        <v>56</v>
      </c>
      <c r="B47" s="10">
        <v>6</v>
      </c>
      <c r="C47" s="11">
        <f t="shared" si="1"/>
        <v>5.58</v>
      </c>
      <c r="D47" s="10">
        <v>13</v>
      </c>
      <c r="E47" s="11">
        <f t="shared" si="2"/>
        <v>12.09</v>
      </c>
      <c r="F47" s="10">
        <v>7</v>
      </c>
      <c r="G47" s="11">
        <f t="shared" si="3"/>
        <v>6.51</v>
      </c>
      <c r="H47" s="10">
        <v>6</v>
      </c>
      <c r="I47" s="11">
        <f t="shared" si="4"/>
        <v>5.58</v>
      </c>
      <c r="J47" s="10">
        <v>5</v>
      </c>
      <c r="K47" s="11">
        <f t="shared" si="5"/>
        <v>4.65</v>
      </c>
      <c r="L47" s="10">
        <v>5</v>
      </c>
      <c r="M47" s="11">
        <f t="shared" si="6"/>
        <v>4.65</v>
      </c>
      <c r="N47" s="10">
        <v>12</v>
      </c>
      <c r="O47" s="11">
        <f t="shared" si="7"/>
        <v>11.16</v>
      </c>
      <c r="P47" s="10">
        <v>5</v>
      </c>
      <c r="Q47" s="11">
        <f t="shared" si="8"/>
        <v>4.65</v>
      </c>
      <c r="R47" s="10">
        <v>8</v>
      </c>
      <c r="S47" s="11">
        <f t="shared" si="9"/>
        <v>7.4399999999999995</v>
      </c>
      <c r="T47" s="10">
        <v>3</v>
      </c>
      <c r="U47" s="11">
        <f t="shared" si="10"/>
        <v>2.79</v>
      </c>
      <c r="V47" s="10">
        <v>7</v>
      </c>
      <c r="W47" s="11">
        <f t="shared" si="11"/>
        <v>6.51</v>
      </c>
      <c r="X47" s="10">
        <v>5</v>
      </c>
      <c r="Y47" s="11">
        <f t="shared" si="12"/>
        <v>4.65</v>
      </c>
      <c r="Z47" s="42">
        <f t="shared" si="0"/>
        <v>82</v>
      </c>
      <c r="AA47" s="36">
        <f t="shared" si="13"/>
        <v>76.26</v>
      </c>
      <c r="AB47" s="48">
        <f t="shared" si="14"/>
        <v>70.52</v>
      </c>
      <c r="AC47" s="78">
        <f t="shared" si="15"/>
        <v>64.78</v>
      </c>
      <c r="AD47" s="84">
        <f t="shared" si="16"/>
        <v>59.04</v>
      </c>
      <c r="AE47" s="90">
        <f t="shared" si="17"/>
        <v>53.300000000000004</v>
      </c>
      <c r="AF47" s="96">
        <f t="shared" si="18"/>
        <v>47.559999999999995</v>
      </c>
      <c r="AG47" s="102">
        <f t="shared" si="19"/>
        <v>41.82</v>
      </c>
    </row>
    <row r="48" spans="1:33" ht="18.75">
      <c r="A48" s="9" t="s">
        <v>57</v>
      </c>
      <c r="B48" s="10">
        <v>7</v>
      </c>
      <c r="C48" s="11">
        <f t="shared" si="1"/>
        <v>6.51</v>
      </c>
      <c r="D48" s="10">
        <v>9</v>
      </c>
      <c r="E48" s="11">
        <f t="shared" si="2"/>
        <v>8.37</v>
      </c>
      <c r="F48" s="10">
        <v>6</v>
      </c>
      <c r="G48" s="11">
        <f t="shared" si="3"/>
        <v>5.58</v>
      </c>
      <c r="H48" s="10">
        <v>6</v>
      </c>
      <c r="I48" s="11">
        <f t="shared" si="4"/>
        <v>5.58</v>
      </c>
      <c r="J48" s="10">
        <v>12</v>
      </c>
      <c r="K48" s="11">
        <f t="shared" si="5"/>
        <v>11.16</v>
      </c>
      <c r="L48" s="10">
        <v>9</v>
      </c>
      <c r="M48" s="11">
        <f t="shared" si="6"/>
        <v>8.37</v>
      </c>
      <c r="N48" s="10">
        <v>9</v>
      </c>
      <c r="O48" s="11">
        <f t="shared" si="7"/>
        <v>8.37</v>
      </c>
      <c r="P48" s="10">
        <v>8</v>
      </c>
      <c r="Q48" s="11">
        <f t="shared" si="8"/>
        <v>7.4399999999999995</v>
      </c>
      <c r="R48" s="10">
        <v>5</v>
      </c>
      <c r="S48" s="11">
        <f t="shared" si="9"/>
        <v>4.65</v>
      </c>
      <c r="T48" s="10">
        <v>7</v>
      </c>
      <c r="U48" s="11">
        <f t="shared" si="10"/>
        <v>6.51</v>
      </c>
      <c r="V48" s="10">
        <v>6</v>
      </c>
      <c r="W48" s="11">
        <f t="shared" si="11"/>
        <v>5.58</v>
      </c>
      <c r="X48" s="10">
        <v>5</v>
      </c>
      <c r="Y48" s="11">
        <f t="shared" si="12"/>
        <v>4.65</v>
      </c>
      <c r="Z48" s="42">
        <f t="shared" si="0"/>
        <v>89</v>
      </c>
      <c r="AA48" s="36">
        <f t="shared" si="13"/>
        <v>82.77</v>
      </c>
      <c r="AB48" s="48">
        <f t="shared" si="14"/>
        <v>76.53999999999999</v>
      </c>
      <c r="AC48" s="78">
        <f t="shared" si="15"/>
        <v>70.31</v>
      </c>
      <c r="AD48" s="84">
        <f t="shared" si="16"/>
        <v>64.08</v>
      </c>
      <c r="AE48" s="90">
        <f t="shared" si="17"/>
        <v>57.85</v>
      </c>
      <c r="AF48" s="96">
        <f t="shared" si="18"/>
        <v>51.62</v>
      </c>
      <c r="AG48" s="102">
        <f t="shared" si="19"/>
        <v>45.39</v>
      </c>
    </row>
    <row r="49" spans="1:33" ht="18.75">
      <c r="A49" s="9" t="s">
        <v>58</v>
      </c>
      <c r="B49" s="10">
        <v>8</v>
      </c>
      <c r="C49" s="11">
        <f t="shared" si="1"/>
        <v>7.4399999999999995</v>
      </c>
      <c r="D49" s="10">
        <v>8</v>
      </c>
      <c r="E49" s="11">
        <f t="shared" si="2"/>
        <v>7.4399999999999995</v>
      </c>
      <c r="F49" s="10">
        <v>9</v>
      </c>
      <c r="G49" s="11">
        <f t="shared" si="3"/>
        <v>8.37</v>
      </c>
      <c r="H49" s="10">
        <v>10</v>
      </c>
      <c r="I49" s="11">
        <f t="shared" si="4"/>
        <v>9.3</v>
      </c>
      <c r="J49" s="10">
        <v>10</v>
      </c>
      <c r="K49" s="11">
        <f t="shared" si="5"/>
        <v>9.3</v>
      </c>
      <c r="L49" s="10">
        <v>14</v>
      </c>
      <c r="M49" s="11">
        <f t="shared" si="6"/>
        <v>13.02</v>
      </c>
      <c r="N49" s="10">
        <v>12</v>
      </c>
      <c r="O49" s="11">
        <f t="shared" si="7"/>
        <v>11.16</v>
      </c>
      <c r="P49" s="10">
        <v>9</v>
      </c>
      <c r="Q49" s="11">
        <f t="shared" si="8"/>
        <v>8.37</v>
      </c>
      <c r="R49" s="10">
        <v>9</v>
      </c>
      <c r="S49" s="11">
        <f t="shared" si="9"/>
        <v>8.37</v>
      </c>
      <c r="T49" s="10">
        <v>9</v>
      </c>
      <c r="U49" s="11">
        <f t="shared" si="10"/>
        <v>8.37</v>
      </c>
      <c r="V49" s="10">
        <v>4</v>
      </c>
      <c r="W49" s="11">
        <f t="shared" si="11"/>
        <v>3.7199999999999998</v>
      </c>
      <c r="X49" s="10">
        <v>6</v>
      </c>
      <c r="Y49" s="11">
        <f t="shared" si="12"/>
        <v>5.58</v>
      </c>
      <c r="Z49" s="42">
        <f t="shared" si="0"/>
        <v>108</v>
      </c>
      <c r="AA49" s="36">
        <f t="shared" si="13"/>
        <v>100.44</v>
      </c>
      <c r="AB49" s="48">
        <f t="shared" si="14"/>
        <v>92.88</v>
      </c>
      <c r="AC49" s="78">
        <f t="shared" si="15"/>
        <v>85.32000000000001</v>
      </c>
      <c r="AD49" s="84">
        <f t="shared" si="16"/>
        <v>77.75999999999999</v>
      </c>
      <c r="AE49" s="90">
        <f t="shared" si="17"/>
        <v>70.2</v>
      </c>
      <c r="AF49" s="96">
        <f t="shared" si="18"/>
        <v>62.63999999999999</v>
      </c>
      <c r="AG49" s="102">
        <f t="shared" si="19"/>
        <v>55.08</v>
      </c>
    </row>
    <row r="50" spans="1:33" ht="18.75">
      <c r="A50" s="9" t="s">
        <v>59</v>
      </c>
      <c r="B50" s="10">
        <v>35</v>
      </c>
      <c r="C50" s="11">
        <f t="shared" si="1"/>
        <v>32.55</v>
      </c>
      <c r="D50" s="10">
        <v>36</v>
      </c>
      <c r="E50" s="11">
        <f t="shared" si="2"/>
        <v>33.48</v>
      </c>
      <c r="F50" s="10">
        <v>36</v>
      </c>
      <c r="G50" s="11">
        <f t="shared" si="3"/>
        <v>33.48</v>
      </c>
      <c r="H50" s="10">
        <v>39</v>
      </c>
      <c r="I50" s="11">
        <f t="shared" si="4"/>
        <v>36.27</v>
      </c>
      <c r="J50" s="10">
        <v>32</v>
      </c>
      <c r="K50" s="11">
        <f t="shared" si="5"/>
        <v>29.759999999999998</v>
      </c>
      <c r="L50" s="10">
        <v>33</v>
      </c>
      <c r="M50" s="11">
        <f t="shared" si="6"/>
        <v>30.69</v>
      </c>
      <c r="N50" s="10">
        <v>41</v>
      </c>
      <c r="O50" s="11">
        <f t="shared" si="7"/>
        <v>38.13</v>
      </c>
      <c r="P50" s="10">
        <v>23</v>
      </c>
      <c r="Q50" s="11">
        <f t="shared" si="8"/>
        <v>21.39</v>
      </c>
      <c r="R50" s="10">
        <v>30</v>
      </c>
      <c r="S50" s="11">
        <f t="shared" si="9"/>
        <v>27.9</v>
      </c>
      <c r="T50" s="10">
        <v>24</v>
      </c>
      <c r="U50" s="11">
        <f t="shared" si="10"/>
        <v>22.32</v>
      </c>
      <c r="V50" s="10">
        <v>22</v>
      </c>
      <c r="W50" s="11">
        <f t="shared" si="11"/>
        <v>20.46</v>
      </c>
      <c r="X50" s="10">
        <v>26</v>
      </c>
      <c r="Y50" s="11">
        <f t="shared" si="12"/>
        <v>24.18</v>
      </c>
      <c r="Z50" s="42">
        <f t="shared" si="0"/>
        <v>377</v>
      </c>
      <c r="AA50" s="36">
        <f t="shared" si="13"/>
        <v>350.61</v>
      </c>
      <c r="AB50" s="48">
        <f t="shared" si="14"/>
        <v>324.21999999999997</v>
      </c>
      <c r="AC50" s="78">
        <f t="shared" si="15"/>
        <v>297.83000000000004</v>
      </c>
      <c r="AD50" s="84">
        <f t="shared" si="16"/>
        <v>271.44</v>
      </c>
      <c r="AE50" s="90">
        <f t="shared" si="17"/>
        <v>245.05</v>
      </c>
      <c r="AF50" s="96">
        <f t="shared" si="18"/>
        <v>218.66</v>
      </c>
      <c r="AG50" s="102">
        <f t="shared" si="19"/>
        <v>192.27</v>
      </c>
    </row>
    <row r="51" spans="1:33" ht="18.75">
      <c r="A51" s="9" t="s">
        <v>60</v>
      </c>
      <c r="B51" s="10">
        <v>2</v>
      </c>
      <c r="C51" s="11">
        <f t="shared" si="1"/>
        <v>1.8599999999999999</v>
      </c>
      <c r="D51" s="10">
        <v>2</v>
      </c>
      <c r="E51" s="11">
        <f t="shared" si="2"/>
        <v>1.8599999999999999</v>
      </c>
      <c r="F51" s="10">
        <v>2</v>
      </c>
      <c r="G51" s="11">
        <f t="shared" si="3"/>
        <v>1.8599999999999999</v>
      </c>
      <c r="H51" s="10">
        <v>3</v>
      </c>
      <c r="I51" s="11">
        <f t="shared" si="4"/>
        <v>2.79</v>
      </c>
      <c r="J51" s="10">
        <v>1</v>
      </c>
      <c r="K51" s="11">
        <f t="shared" si="5"/>
        <v>0.9299999999999999</v>
      </c>
      <c r="L51" s="10">
        <v>2</v>
      </c>
      <c r="M51" s="11">
        <f t="shared" si="6"/>
        <v>1.8599999999999999</v>
      </c>
      <c r="N51" s="10">
        <v>2</v>
      </c>
      <c r="O51" s="11">
        <f t="shared" si="7"/>
        <v>1.8599999999999999</v>
      </c>
      <c r="P51" s="10">
        <v>2</v>
      </c>
      <c r="Q51" s="11">
        <f t="shared" si="8"/>
        <v>1.8599999999999999</v>
      </c>
      <c r="R51" s="10">
        <v>2</v>
      </c>
      <c r="S51" s="11">
        <f t="shared" si="9"/>
        <v>1.8599999999999999</v>
      </c>
      <c r="T51" s="10">
        <v>2</v>
      </c>
      <c r="U51" s="11">
        <f t="shared" si="10"/>
        <v>1.8599999999999999</v>
      </c>
      <c r="V51" s="10">
        <v>2</v>
      </c>
      <c r="W51" s="11">
        <f t="shared" si="11"/>
        <v>1.8599999999999999</v>
      </c>
      <c r="X51" s="10">
        <v>2</v>
      </c>
      <c r="Y51" s="11">
        <f t="shared" si="12"/>
        <v>1.8599999999999999</v>
      </c>
      <c r="Z51" s="42">
        <f t="shared" si="0"/>
        <v>24</v>
      </c>
      <c r="AA51" s="36">
        <f t="shared" si="13"/>
        <v>22.32</v>
      </c>
      <c r="AB51" s="48">
        <f t="shared" si="14"/>
        <v>20.64</v>
      </c>
      <c r="AC51" s="78">
        <f t="shared" si="15"/>
        <v>18.96</v>
      </c>
      <c r="AD51" s="84">
        <f t="shared" si="16"/>
        <v>17.28</v>
      </c>
      <c r="AE51" s="90">
        <f t="shared" si="17"/>
        <v>15.600000000000001</v>
      </c>
      <c r="AF51" s="96">
        <f t="shared" si="18"/>
        <v>13.919999999999998</v>
      </c>
      <c r="AG51" s="102">
        <f t="shared" si="19"/>
        <v>12.24</v>
      </c>
    </row>
    <row r="52" spans="1:33" ht="18.75">
      <c r="A52" s="9" t="s">
        <v>61</v>
      </c>
      <c r="B52" s="10">
        <v>21</v>
      </c>
      <c r="C52" s="11">
        <f t="shared" si="1"/>
        <v>19.53</v>
      </c>
      <c r="D52" s="10">
        <v>21</v>
      </c>
      <c r="E52" s="11">
        <f t="shared" si="2"/>
        <v>19.53</v>
      </c>
      <c r="F52" s="10">
        <v>29</v>
      </c>
      <c r="G52" s="11">
        <f t="shared" si="3"/>
        <v>26.97</v>
      </c>
      <c r="H52" s="10">
        <v>29</v>
      </c>
      <c r="I52" s="11">
        <f t="shared" si="4"/>
        <v>26.97</v>
      </c>
      <c r="J52" s="10">
        <v>28</v>
      </c>
      <c r="K52" s="11">
        <f t="shared" si="5"/>
        <v>26.04</v>
      </c>
      <c r="L52" s="10">
        <v>28</v>
      </c>
      <c r="M52" s="11">
        <f t="shared" si="6"/>
        <v>26.04</v>
      </c>
      <c r="N52" s="10">
        <v>25</v>
      </c>
      <c r="O52" s="11">
        <f t="shared" si="7"/>
        <v>23.25</v>
      </c>
      <c r="P52" s="10">
        <v>33</v>
      </c>
      <c r="Q52" s="11">
        <f t="shared" si="8"/>
        <v>30.69</v>
      </c>
      <c r="R52" s="10">
        <v>19</v>
      </c>
      <c r="S52" s="11">
        <f t="shared" si="9"/>
        <v>17.67</v>
      </c>
      <c r="T52" s="10">
        <v>26</v>
      </c>
      <c r="U52" s="11">
        <f t="shared" si="10"/>
        <v>24.18</v>
      </c>
      <c r="V52" s="10">
        <v>18</v>
      </c>
      <c r="W52" s="11">
        <f t="shared" si="11"/>
        <v>16.74</v>
      </c>
      <c r="X52" s="10">
        <v>21</v>
      </c>
      <c r="Y52" s="11">
        <f t="shared" si="12"/>
        <v>19.53</v>
      </c>
      <c r="Z52" s="42">
        <f t="shared" si="0"/>
        <v>298</v>
      </c>
      <c r="AA52" s="36">
        <f t="shared" si="13"/>
        <v>277.14</v>
      </c>
      <c r="AB52" s="48">
        <f t="shared" si="14"/>
        <v>256.28</v>
      </c>
      <c r="AC52" s="78">
        <f t="shared" si="15"/>
        <v>235.42000000000002</v>
      </c>
      <c r="AD52" s="84">
        <f t="shared" si="16"/>
        <v>214.56</v>
      </c>
      <c r="AE52" s="90">
        <f t="shared" si="17"/>
        <v>193.70000000000002</v>
      </c>
      <c r="AF52" s="96">
        <f t="shared" si="18"/>
        <v>172.83999999999997</v>
      </c>
      <c r="AG52" s="102">
        <f t="shared" si="19"/>
        <v>151.98</v>
      </c>
    </row>
    <row r="53" spans="1:33" ht="18.75">
      <c r="A53" s="9" t="s">
        <v>62</v>
      </c>
      <c r="B53" s="10">
        <v>6</v>
      </c>
      <c r="C53" s="11">
        <f t="shared" si="1"/>
        <v>5.58</v>
      </c>
      <c r="D53" s="10">
        <v>7</v>
      </c>
      <c r="E53" s="11">
        <f t="shared" si="2"/>
        <v>6.51</v>
      </c>
      <c r="F53" s="10">
        <v>3</v>
      </c>
      <c r="G53" s="11">
        <f t="shared" si="3"/>
        <v>2.79</v>
      </c>
      <c r="H53" s="10">
        <v>9</v>
      </c>
      <c r="I53" s="11">
        <f t="shared" si="4"/>
        <v>8.37</v>
      </c>
      <c r="J53" s="10">
        <v>7</v>
      </c>
      <c r="K53" s="11">
        <f t="shared" si="5"/>
        <v>6.51</v>
      </c>
      <c r="L53" s="10">
        <v>3</v>
      </c>
      <c r="M53" s="11">
        <f t="shared" si="6"/>
        <v>2.79</v>
      </c>
      <c r="N53" s="10">
        <v>7</v>
      </c>
      <c r="O53" s="11">
        <f t="shared" si="7"/>
        <v>6.51</v>
      </c>
      <c r="P53" s="10">
        <v>5</v>
      </c>
      <c r="Q53" s="11">
        <f t="shared" si="8"/>
        <v>4.65</v>
      </c>
      <c r="R53" s="10">
        <v>3</v>
      </c>
      <c r="S53" s="11">
        <f t="shared" si="9"/>
        <v>2.79</v>
      </c>
      <c r="T53" s="10">
        <v>2</v>
      </c>
      <c r="U53" s="11">
        <f t="shared" si="10"/>
        <v>1.8599999999999999</v>
      </c>
      <c r="V53" s="10">
        <v>2</v>
      </c>
      <c r="W53" s="11">
        <f t="shared" si="11"/>
        <v>1.8599999999999999</v>
      </c>
      <c r="X53" s="10">
        <v>1</v>
      </c>
      <c r="Y53" s="11">
        <f t="shared" si="12"/>
        <v>0.9299999999999999</v>
      </c>
      <c r="Z53" s="42">
        <f t="shared" si="0"/>
        <v>55</v>
      </c>
      <c r="AA53" s="36">
        <f t="shared" si="13"/>
        <v>51.15</v>
      </c>
      <c r="AB53" s="48">
        <f t="shared" si="14"/>
        <v>47.3</v>
      </c>
      <c r="AC53" s="78">
        <f t="shared" si="15"/>
        <v>43.45</v>
      </c>
      <c r="AD53" s="84">
        <f t="shared" si="16"/>
        <v>39.6</v>
      </c>
      <c r="AE53" s="90">
        <f t="shared" si="17"/>
        <v>35.75</v>
      </c>
      <c r="AF53" s="96">
        <f t="shared" si="18"/>
        <v>31.9</v>
      </c>
      <c r="AG53" s="102">
        <f t="shared" si="19"/>
        <v>28.05</v>
      </c>
    </row>
    <row r="54" spans="1:33" ht="18.75">
      <c r="A54" s="9" t="s">
        <v>63</v>
      </c>
      <c r="B54" s="10">
        <v>11</v>
      </c>
      <c r="C54" s="11">
        <f t="shared" si="1"/>
        <v>10.23</v>
      </c>
      <c r="D54" s="10">
        <v>21</v>
      </c>
      <c r="E54" s="11">
        <f t="shared" si="2"/>
        <v>19.53</v>
      </c>
      <c r="F54" s="10">
        <v>19</v>
      </c>
      <c r="G54" s="11">
        <f t="shared" si="3"/>
        <v>17.67</v>
      </c>
      <c r="H54" s="10">
        <v>14</v>
      </c>
      <c r="I54" s="11">
        <f t="shared" si="4"/>
        <v>13.02</v>
      </c>
      <c r="J54" s="10">
        <v>14</v>
      </c>
      <c r="K54" s="11">
        <f t="shared" si="5"/>
        <v>13.02</v>
      </c>
      <c r="L54" s="10">
        <v>15</v>
      </c>
      <c r="M54" s="11">
        <f t="shared" si="6"/>
        <v>13.95</v>
      </c>
      <c r="N54" s="10">
        <v>20</v>
      </c>
      <c r="O54" s="11">
        <f t="shared" si="7"/>
        <v>18.6</v>
      </c>
      <c r="P54" s="10">
        <v>19</v>
      </c>
      <c r="Q54" s="11">
        <f t="shared" si="8"/>
        <v>17.67</v>
      </c>
      <c r="R54" s="10">
        <v>17</v>
      </c>
      <c r="S54" s="11">
        <f t="shared" si="9"/>
        <v>15.81</v>
      </c>
      <c r="T54" s="10">
        <v>18</v>
      </c>
      <c r="U54" s="11">
        <f t="shared" si="10"/>
        <v>16.74</v>
      </c>
      <c r="V54" s="10">
        <v>12</v>
      </c>
      <c r="W54" s="11">
        <f t="shared" si="11"/>
        <v>11.16</v>
      </c>
      <c r="X54" s="10">
        <v>14</v>
      </c>
      <c r="Y54" s="11">
        <f t="shared" si="12"/>
        <v>13.02</v>
      </c>
      <c r="Z54" s="42">
        <f t="shared" si="0"/>
        <v>194</v>
      </c>
      <c r="AA54" s="36">
        <f t="shared" si="13"/>
        <v>180.42</v>
      </c>
      <c r="AB54" s="48">
        <f t="shared" si="14"/>
        <v>166.84</v>
      </c>
      <c r="AC54" s="78">
        <f t="shared" si="15"/>
        <v>153.26000000000002</v>
      </c>
      <c r="AD54" s="84">
        <f t="shared" si="16"/>
        <v>139.68</v>
      </c>
      <c r="AE54" s="90">
        <f t="shared" si="17"/>
        <v>126.10000000000001</v>
      </c>
      <c r="AF54" s="96">
        <f t="shared" si="18"/>
        <v>112.52</v>
      </c>
      <c r="AG54" s="102">
        <f t="shared" si="19"/>
        <v>98.94</v>
      </c>
    </row>
    <row r="55" spans="1:33" ht="18.75">
      <c r="A55" s="9" t="s">
        <v>64</v>
      </c>
      <c r="B55" s="10">
        <v>10</v>
      </c>
      <c r="C55" s="11">
        <f t="shared" si="1"/>
        <v>9.3</v>
      </c>
      <c r="D55" s="10">
        <v>7</v>
      </c>
      <c r="E55" s="11">
        <f t="shared" si="2"/>
        <v>6.51</v>
      </c>
      <c r="F55" s="10">
        <v>5</v>
      </c>
      <c r="G55" s="11">
        <f t="shared" si="3"/>
        <v>4.65</v>
      </c>
      <c r="H55" s="10">
        <v>5</v>
      </c>
      <c r="I55" s="11">
        <f t="shared" si="4"/>
        <v>4.65</v>
      </c>
      <c r="J55" s="10">
        <v>8</v>
      </c>
      <c r="K55" s="11">
        <f t="shared" si="5"/>
        <v>7.4399999999999995</v>
      </c>
      <c r="L55" s="10">
        <v>10</v>
      </c>
      <c r="M55" s="11">
        <f t="shared" si="6"/>
        <v>9.3</v>
      </c>
      <c r="N55" s="10">
        <v>5</v>
      </c>
      <c r="O55" s="11">
        <f t="shared" si="7"/>
        <v>4.65</v>
      </c>
      <c r="P55" s="10">
        <v>10</v>
      </c>
      <c r="Q55" s="11">
        <f t="shared" si="8"/>
        <v>9.3</v>
      </c>
      <c r="R55" s="10">
        <v>3</v>
      </c>
      <c r="S55" s="11">
        <f t="shared" si="9"/>
        <v>2.79</v>
      </c>
      <c r="T55" s="10">
        <v>4</v>
      </c>
      <c r="U55" s="11">
        <f t="shared" si="10"/>
        <v>3.7199999999999998</v>
      </c>
      <c r="V55" s="10">
        <v>6</v>
      </c>
      <c r="W55" s="11">
        <f t="shared" si="11"/>
        <v>5.58</v>
      </c>
      <c r="X55" s="10">
        <v>7</v>
      </c>
      <c r="Y55" s="11">
        <f t="shared" si="12"/>
        <v>6.51</v>
      </c>
      <c r="Z55" s="42">
        <f t="shared" si="0"/>
        <v>80</v>
      </c>
      <c r="AA55" s="36">
        <f t="shared" si="13"/>
        <v>74.4</v>
      </c>
      <c r="AB55" s="48">
        <f t="shared" si="14"/>
        <v>68.8</v>
      </c>
      <c r="AC55" s="78">
        <f t="shared" si="15"/>
        <v>63.2</v>
      </c>
      <c r="AD55" s="84">
        <f t="shared" si="16"/>
        <v>57.599999999999994</v>
      </c>
      <c r="AE55" s="90">
        <f t="shared" si="17"/>
        <v>52</v>
      </c>
      <c r="AF55" s="96">
        <f t="shared" si="18"/>
        <v>46.4</v>
      </c>
      <c r="AG55" s="102">
        <f t="shared" si="19"/>
        <v>40.8</v>
      </c>
    </row>
    <row r="56" spans="1:33" ht="18.75">
      <c r="A56" s="9" t="s">
        <v>65</v>
      </c>
      <c r="B56" s="10">
        <v>8</v>
      </c>
      <c r="C56" s="11">
        <f t="shared" si="1"/>
        <v>7.4399999999999995</v>
      </c>
      <c r="D56" s="10">
        <v>11</v>
      </c>
      <c r="E56" s="11">
        <f t="shared" si="2"/>
        <v>10.23</v>
      </c>
      <c r="F56" s="10">
        <v>8</v>
      </c>
      <c r="G56" s="11">
        <f t="shared" si="3"/>
        <v>7.4399999999999995</v>
      </c>
      <c r="H56" s="10">
        <v>10</v>
      </c>
      <c r="I56" s="11">
        <f t="shared" si="4"/>
        <v>9.3</v>
      </c>
      <c r="J56" s="10">
        <v>15</v>
      </c>
      <c r="K56" s="11">
        <f t="shared" si="5"/>
        <v>13.95</v>
      </c>
      <c r="L56" s="10">
        <v>7</v>
      </c>
      <c r="M56" s="11">
        <f t="shared" si="6"/>
        <v>6.51</v>
      </c>
      <c r="N56" s="10">
        <v>11</v>
      </c>
      <c r="O56" s="11">
        <f t="shared" si="7"/>
        <v>10.23</v>
      </c>
      <c r="P56" s="10">
        <v>10</v>
      </c>
      <c r="Q56" s="11">
        <f t="shared" si="8"/>
        <v>9.3</v>
      </c>
      <c r="R56" s="10">
        <v>7</v>
      </c>
      <c r="S56" s="11">
        <f t="shared" si="9"/>
        <v>6.51</v>
      </c>
      <c r="T56" s="10">
        <v>11</v>
      </c>
      <c r="U56" s="11">
        <f t="shared" si="10"/>
        <v>10.23</v>
      </c>
      <c r="V56" s="10">
        <v>9</v>
      </c>
      <c r="W56" s="11">
        <f t="shared" si="11"/>
        <v>8.37</v>
      </c>
      <c r="X56" s="10">
        <v>6</v>
      </c>
      <c r="Y56" s="11">
        <f t="shared" si="12"/>
        <v>5.58</v>
      </c>
      <c r="Z56" s="42">
        <f t="shared" si="0"/>
        <v>113</v>
      </c>
      <c r="AA56" s="36">
        <f t="shared" si="13"/>
        <v>105.09</v>
      </c>
      <c r="AB56" s="48">
        <f t="shared" si="14"/>
        <v>97.17999999999999</v>
      </c>
      <c r="AC56" s="78">
        <f t="shared" si="15"/>
        <v>89.27000000000001</v>
      </c>
      <c r="AD56" s="84">
        <f t="shared" si="16"/>
        <v>81.36</v>
      </c>
      <c r="AE56" s="90">
        <f t="shared" si="17"/>
        <v>73.45</v>
      </c>
      <c r="AF56" s="96">
        <f t="shared" si="18"/>
        <v>65.53999999999999</v>
      </c>
      <c r="AG56" s="102">
        <f t="shared" si="19"/>
        <v>57.63</v>
      </c>
    </row>
    <row r="57" spans="1:33" ht="18.75">
      <c r="A57" s="9" t="s">
        <v>66</v>
      </c>
      <c r="B57" s="10">
        <v>29</v>
      </c>
      <c r="C57" s="11">
        <f t="shared" si="1"/>
        <v>26.97</v>
      </c>
      <c r="D57" s="10">
        <v>26</v>
      </c>
      <c r="E57" s="11">
        <f t="shared" si="2"/>
        <v>24.18</v>
      </c>
      <c r="F57" s="10">
        <v>26</v>
      </c>
      <c r="G57" s="11">
        <f t="shared" si="3"/>
        <v>24.18</v>
      </c>
      <c r="H57" s="10">
        <v>30</v>
      </c>
      <c r="I57" s="11">
        <f t="shared" si="4"/>
        <v>27.9</v>
      </c>
      <c r="J57" s="10">
        <v>27</v>
      </c>
      <c r="K57" s="11">
        <f t="shared" si="5"/>
        <v>25.11</v>
      </c>
      <c r="L57" s="10">
        <v>37</v>
      </c>
      <c r="M57" s="11">
        <f t="shared" si="6"/>
        <v>34.41</v>
      </c>
      <c r="N57" s="10">
        <v>36</v>
      </c>
      <c r="O57" s="11">
        <f t="shared" si="7"/>
        <v>33.48</v>
      </c>
      <c r="P57" s="10">
        <v>30</v>
      </c>
      <c r="Q57" s="11">
        <f t="shared" si="8"/>
        <v>27.9</v>
      </c>
      <c r="R57" s="10">
        <v>27</v>
      </c>
      <c r="S57" s="11">
        <f t="shared" si="9"/>
        <v>25.11</v>
      </c>
      <c r="T57" s="10">
        <v>23</v>
      </c>
      <c r="U57" s="11">
        <f t="shared" si="10"/>
        <v>21.39</v>
      </c>
      <c r="V57" s="10">
        <v>23</v>
      </c>
      <c r="W57" s="11">
        <f t="shared" si="11"/>
        <v>21.39</v>
      </c>
      <c r="X57" s="10">
        <v>24</v>
      </c>
      <c r="Y57" s="11">
        <f t="shared" si="12"/>
        <v>22.32</v>
      </c>
      <c r="Z57" s="42">
        <f t="shared" si="0"/>
        <v>338</v>
      </c>
      <c r="AA57" s="36">
        <f t="shared" si="13"/>
        <v>314.34</v>
      </c>
      <c r="AB57" s="48">
        <f t="shared" si="14"/>
        <v>290.68</v>
      </c>
      <c r="AC57" s="78">
        <f t="shared" si="15"/>
        <v>267.02000000000004</v>
      </c>
      <c r="AD57" s="84">
        <f t="shared" si="16"/>
        <v>243.35999999999999</v>
      </c>
      <c r="AE57" s="90">
        <f t="shared" si="17"/>
        <v>219.70000000000002</v>
      </c>
      <c r="AF57" s="96">
        <f t="shared" si="18"/>
        <v>196.04</v>
      </c>
      <c r="AG57" s="102">
        <f t="shared" si="19"/>
        <v>172.38</v>
      </c>
    </row>
    <row r="58" spans="1:33" ht="18.75">
      <c r="A58" s="9" t="s">
        <v>67</v>
      </c>
      <c r="B58" s="10">
        <v>7</v>
      </c>
      <c r="C58" s="11">
        <f t="shared" si="1"/>
        <v>6.51</v>
      </c>
      <c r="D58" s="10">
        <v>8</v>
      </c>
      <c r="E58" s="11">
        <f t="shared" si="2"/>
        <v>7.4399999999999995</v>
      </c>
      <c r="F58" s="10">
        <v>9</v>
      </c>
      <c r="G58" s="11">
        <f t="shared" si="3"/>
        <v>8.37</v>
      </c>
      <c r="H58" s="10">
        <v>13</v>
      </c>
      <c r="I58" s="11">
        <f t="shared" si="4"/>
        <v>12.09</v>
      </c>
      <c r="J58" s="10">
        <v>11</v>
      </c>
      <c r="K58" s="11">
        <f t="shared" si="5"/>
        <v>10.23</v>
      </c>
      <c r="L58" s="10">
        <v>13</v>
      </c>
      <c r="M58" s="11">
        <f t="shared" si="6"/>
        <v>12.09</v>
      </c>
      <c r="N58" s="10">
        <v>15</v>
      </c>
      <c r="O58" s="11">
        <f t="shared" si="7"/>
        <v>13.95</v>
      </c>
      <c r="P58" s="10">
        <v>8</v>
      </c>
      <c r="Q58" s="11">
        <f t="shared" si="8"/>
        <v>7.4399999999999995</v>
      </c>
      <c r="R58" s="10">
        <v>6</v>
      </c>
      <c r="S58" s="11">
        <f t="shared" si="9"/>
        <v>5.58</v>
      </c>
      <c r="T58" s="10">
        <v>7</v>
      </c>
      <c r="U58" s="11">
        <f t="shared" si="10"/>
        <v>6.51</v>
      </c>
      <c r="V58" s="10">
        <v>11</v>
      </c>
      <c r="W58" s="11">
        <f t="shared" si="11"/>
        <v>10.23</v>
      </c>
      <c r="X58" s="10">
        <v>8</v>
      </c>
      <c r="Y58" s="11">
        <f t="shared" si="12"/>
        <v>7.4399999999999995</v>
      </c>
      <c r="Z58" s="42">
        <f t="shared" si="0"/>
        <v>116</v>
      </c>
      <c r="AA58" s="36">
        <f t="shared" si="13"/>
        <v>107.88</v>
      </c>
      <c r="AB58" s="48">
        <f t="shared" si="14"/>
        <v>99.76</v>
      </c>
      <c r="AC58" s="78">
        <f t="shared" si="15"/>
        <v>91.64</v>
      </c>
      <c r="AD58" s="84">
        <f t="shared" si="16"/>
        <v>83.52</v>
      </c>
      <c r="AE58" s="90">
        <f t="shared" si="17"/>
        <v>75.4</v>
      </c>
      <c r="AF58" s="96">
        <f t="shared" si="18"/>
        <v>67.28</v>
      </c>
      <c r="AG58" s="102">
        <f t="shared" si="19"/>
        <v>59.160000000000004</v>
      </c>
    </row>
    <row r="59" spans="1:33" ht="18.75">
      <c r="A59" s="9" t="s">
        <v>68</v>
      </c>
      <c r="B59" s="10">
        <v>20</v>
      </c>
      <c r="C59" s="11">
        <f t="shared" si="1"/>
        <v>18.6</v>
      </c>
      <c r="D59" s="10">
        <v>21</v>
      </c>
      <c r="E59" s="11">
        <f t="shared" si="2"/>
        <v>19.53</v>
      </c>
      <c r="F59" s="10">
        <v>28</v>
      </c>
      <c r="G59" s="11">
        <f t="shared" si="3"/>
        <v>26.04</v>
      </c>
      <c r="H59" s="10">
        <v>22</v>
      </c>
      <c r="I59" s="11">
        <f t="shared" si="4"/>
        <v>20.46</v>
      </c>
      <c r="J59" s="10">
        <v>28</v>
      </c>
      <c r="K59" s="11">
        <f t="shared" si="5"/>
        <v>26.04</v>
      </c>
      <c r="L59" s="10">
        <v>27</v>
      </c>
      <c r="M59" s="11">
        <f t="shared" si="6"/>
        <v>25.11</v>
      </c>
      <c r="N59" s="10">
        <v>24</v>
      </c>
      <c r="O59" s="11">
        <f t="shared" si="7"/>
        <v>22.32</v>
      </c>
      <c r="P59" s="10">
        <v>23</v>
      </c>
      <c r="Q59" s="11">
        <f t="shared" si="8"/>
        <v>21.39</v>
      </c>
      <c r="R59" s="10">
        <v>18</v>
      </c>
      <c r="S59" s="11">
        <f t="shared" si="9"/>
        <v>16.74</v>
      </c>
      <c r="T59" s="10">
        <v>22</v>
      </c>
      <c r="U59" s="11">
        <f t="shared" si="10"/>
        <v>20.46</v>
      </c>
      <c r="V59" s="10">
        <v>14</v>
      </c>
      <c r="W59" s="11">
        <f t="shared" si="11"/>
        <v>13.02</v>
      </c>
      <c r="X59" s="10">
        <v>14</v>
      </c>
      <c r="Y59" s="11">
        <f t="shared" si="12"/>
        <v>13.02</v>
      </c>
      <c r="Z59" s="42">
        <f t="shared" si="0"/>
        <v>261</v>
      </c>
      <c r="AA59" s="36">
        <f t="shared" si="13"/>
        <v>242.73</v>
      </c>
      <c r="AB59" s="48">
        <f t="shared" si="14"/>
        <v>224.46</v>
      </c>
      <c r="AC59" s="78">
        <f t="shared" si="15"/>
        <v>206.19</v>
      </c>
      <c r="AD59" s="84">
        <f t="shared" si="16"/>
        <v>187.92</v>
      </c>
      <c r="AE59" s="90">
        <f t="shared" si="17"/>
        <v>169.65</v>
      </c>
      <c r="AF59" s="96">
        <f t="shared" si="18"/>
        <v>151.38</v>
      </c>
      <c r="AG59" s="102">
        <f t="shared" si="19"/>
        <v>133.11</v>
      </c>
    </row>
    <row r="60" spans="1:33" ht="18.75">
      <c r="A60" s="9" t="s">
        <v>69</v>
      </c>
      <c r="B60" s="10">
        <v>12</v>
      </c>
      <c r="C60" s="11">
        <f t="shared" si="1"/>
        <v>11.16</v>
      </c>
      <c r="D60" s="10">
        <v>22</v>
      </c>
      <c r="E60" s="11">
        <f t="shared" si="2"/>
        <v>20.46</v>
      </c>
      <c r="F60" s="10">
        <v>19</v>
      </c>
      <c r="G60" s="11">
        <f t="shared" si="3"/>
        <v>17.67</v>
      </c>
      <c r="H60" s="10">
        <v>22</v>
      </c>
      <c r="I60" s="11">
        <f t="shared" si="4"/>
        <v>20.46</v>
      </c>
      <c r="J60" s="10">
        <v>23</v>
      </c>
      <c r="K60" s="11">
        <f t="shared" si="5"/>
        <v>21.39</v>
      </c>
      <c r="L60" s="10">
        <v>26</v>
      </c>
      <c r="M60" s="11">
        <f t="shared" si="6"/>
        <v>24.18</v>
      </c>
      <c r="N60" s="10">
        <v>17</v>
      </c>
      <c r="O60" s="11">
        <f t="shared" si="7"/>
        <v>15.81</v>
      </c>
      <c r="P60" s="10">
        <v>23</v>
      </c>
      <c r="Q60" s="11">
        <f t="shared" si="8"/>
        <v>21.39</v>
      </c>
      <c r="R60" s="10">
        <v>17</v>
      </c>
      <c r="S60" s="11">
        <f t="shared" si="9"/>
        <v>15.81</v>
      </c>
      <c r="T60" s="10">
        <v>13</v>
      </c>
      <c r="U60" s="11">
        <f t="shared" si="10"/>
        <v>12.09</v>
      </c>
      <c r="V60" s="10">
        <v>18</v>
      </c>
      <c r="W60" s="11">
        <f t="shared" si="11"/>
        <v>16.74</v>
      </c>
      <c r="X60" s="10">
        <v>19</v>
      </c>
      <c r="Y60" s="11">
        <f t="shared" si="12"/>
        <v>17.67</v>
      </c>
      <c r="Z60" s="42">
        <f t="shared" si="0"/>
        <v>231</v>
      </c>
      <c r="AA60" s="36">
        <f t="shared" si="13"/>
        <v>214.82999999999998</v>
      </c>
      <c r="AB60" s="48">
        <f t="shared" si="14"/>
        <v>198.66</v>
      </c>
      <c r="AC60" s="78">
        <f t="shared" si="15"/>
        <v>182.49</v>
      </c>
      <c r="AD60" s="84">
        <f t="shared" si="16"/>
        <v>166.32</v>
      </c>
      <c r="AE60" s="90">
        <f t="shared" si="17"/>
        <v>150.15</v>
      </c>
      <c r="AF60" s="96">
        <f t="shared" si="18"/>
        <v>133.98</v>
      </c>
      <c r="AG60" s="102">
        <f t="shared" si="19"/>
        <v>117.81</v>
      </c>
    </row>
    <row r="61" spans="1:33" ht="18.75">
      <c r="A61" s="9" t="s">
        <v>70</v>
      </c>
      <c r="B61" s="10">
        <v>15</v>
      </c>
      <c r="C61" s="11">
        <f t="shared" si="1"/>
        <v>13.95</v>
      </c>
      <c r="D61" s="10">
        <v>22</v>
      </c>
      <c r="E61" s="11">
        <f t="shared" si="2"/>
        <v>20.46</v>
      </c>
      <c r="F61" s="10">
        <v>16</v>
      </c>
      <c r="G61" s="11">
        <f t="shared" si="3"/>
        <v>14.879999999999999</v>
      </c>
      <c r="H61" s="10">
        <v>18</v>
      </c>
      <c r="I61" s="11">
        <f t="shared" si="4"/>
        <v>16.74</v>
      </c>
      <c r="J61" s="10">
        <v>11</v>
      </c>
      <c r="K61" s="11">
        <f t="shared" si="5"/>
        <v>10.23</v>
      </c>
      <c r="L61" s="10">
        <v>14</v>
      </c>
      <c r="M61" s="11">
        <f t="shared" si="6"/>
        <v>13.02</v>
      </c>
      <c r="N61" s="10">
        <v>17</v>
      </c>
      <c r="O61" s="11">
        <f t="shared" si="7"/>
        <v>15.81</v>
      </c>
      <c r="P61" s="10">
        <v>17</v>
      </c>
      <c r="Q61" s="11">
        <f t="shared" si="8"/>
        <v>15.81</v>
      </c>
      <c r="R61" s="10">
        <v>14</v>
      </c>
      <c r="S61" s="11">
        <f t="shared" si="9"/>
        <v>13.02</v>
      </c>
      <c r="T61" s="10">
        <v>12</v>
      </c>
      <c r="U61" s="11">
        <f t="shared" si="10"/>
        <v>11.16</v>
      </c>
      <c r="V61" s="10">
        <v>11</v>
      </c>
      <c r="W61" s="11">
        <f t="shared" si="11"/>
        <v>10.23</v>
      </c>
      <c r="X61" s="10">
        <v>17</v>
      </c>
      <c r="Y61" s="11">
        <f t="shared" si="12"/>
        <v>15.81</v>
      </c>
      <c r="Z61" s="42">
        <f t="shared" si="0"/>
        <v>184</v>
      </c>
      <c r="AA61" s="36">
        <f t="shared" si="13"/>
        <v>171.12</v>
      </c>
      <c r="AB61" s="48">
        <f t="shared" si="14"/>
        <v>158.24</v>
      </c>
      <c r="AC61" s="78">
        <f t="shared" si="15"/>
        <v>145.36</v>
      </c>
      <c r="AD61" s="84">
        <f t="shared" si="16"/>
        <v>132.48</v>
      </c>
      <c r="AE61" s="90">
        <f t="shared" si="17"/>
        <v>119.60000000000001</v>
      </c>
      <c r="AF61" s="96">
        <f t="shared" si="18"/>
        <v>106.72</v>
      </c>
      <c r="AG61" s="102">
        <f t="shared" si="19"/>
        <v>93.84</v>
      </c>
    </row>
    <row r="62" spans="1:33" ht="18.75">
      <c r="A62" s="9" t="s">
        <v>71</v>
      </c>
      <c r="B62" s="10">
        <v>16</v>
      </c>
      <c r="C62" s="11">
        <f t="shared" si="1"/>
        <v>14.879999999999999</v>
      </c>
      <c r="D62" s="10">
        <v>20</v>
      </c>
      <c r="E62" s="11">
        <f t="shared" si="2"/>
        <v>18.6</v>
      </c>
      <c r="F62" s="10">
        <v>22</v>
      </c>
      <c r="G62" s="11">
        <f t="shared" si="3"/>
        <v>20.46</v>
      </c>
      <c r="H62" s="10">
        <v>26</v>
      </c>
      <c r="I62" s="11">
        <f t="shared" si="4"/>
        <v>24.18</v>
      </c>
      <c r="J62" s="10">
        <v>22</v>
      </c>
      <c r="K62" s="11">
        <f t="shared" si="5"/>
        <v>20.46</v>
      </c>
      <c r="L62" s="10">
        <v>18</v>
      </c>
      <c r="M62" s="11">
        <f t="shared" si="6"/>
        <v>16.74</v>
      </c>
      <c r="N62" s="10">
        <v>21</v>
      </c>
      <c r="O62" s="11">
        <f t="shared" si="7"/>
        <v>19.53</v>
      </c>
      <c r="P62" s="10">
        <v>14</v>
      </c>
      <c r="Q62" s="11">
        <f t="shared" si="8"/>
        <v>13.02</v>
      </c>
      <c r="R62" s="10">
        <v>21</v>
      </c>
      <c r="S62" s="11">
        <f t="shared" si="9"/>
        <v>19.53</v>
      </c>
      <c r="T62" s="10">
        <v>18</v>
      </c>
      <c r="U62" s="11">
        <f t="shared" si="10"/>
        <v>16.74</v>
      </c>
      <c r="V62" s="10">
        <v>18</v>
      </c>
      <c r="W62" s="11">
        <f t="shared" si="11"/>
        <v>16.74</v>
      </c>
      <c r="X62" s="10">
        <v>18</v>
      </c>
      <c r="Y62" s="11">
        <f t="shared" si="12"/>
        <v>16.74</v>
      </c>
      <c r="Z62" s="42">
        <f t="shared" si="0"/>
        <v>234</v>
      </c>
      <c r="AA62" s="36">
        <f t="shared" si="13"/>
        <v>217.62</v>
      </c>
      <c r="AB62" s="48">
        <f t="shared" si="14"/>
        <v>201.24</v>
      </c>
      <c r="AC62" s="78">
        <f t="shared" si="15"/>
        <v>184.86</v>
      </c>
      <c r="AD62" s="84">
        <f t="shared" si="16"/>
        <v>168.48</v>
      </c>
      <c r="AE62" s="90">
        <f t="shared" si="17"/>
        <v>152.1</v>
      </c>
      <c r="AF62" s="96">
        <f t="shared" si="18"/>
        <v>135.72</v>
      </c>
      <c r="AG62" s="102">
        <f t="shared" si="19"/>
        <v>119.34</v>
      </c>
    </row>
    <row r="63" spans="1:33" ht="18.75">
      <c r="A63" s="9" t="s">
        <v>72</v>
      </c>
      <c r="B63" s="10">
        <v>23</v>
      </c>
      <c r="C63" s="11">
        <f t="shared" si="1"/>
        <v>21.39</v>
      </c>
      <c r="D63" s="10">
        <v>30</v>
      </c>
      <c r="E63" s="11">
        <f t="shared" si="2"/>
        <v>27.9</v>
      </c>
      <c r="F63" s="10">
        <v>21</v>
      </c>
      <c r="G63" s="11">
        <f t="shared" si="3"/>
        <v>19.53</v>
      </c>
      <c r="H63" s="10">
        <v>30</v>
      </c>
      <c r="I63" s="11">
        <f t="shared" si="4"/>
        <v>27.9</v>
      </c>
      <c r="J63" s="10">
        <v>26</v>
      </c>
      <c r="K63" s="11">
        <f t="shared" si="5"/>
        <v>24.18</v>
      </c>
      <c r="L63" s="10">
        <v>24</v>
      </c>
      <c r="M63" s="11">
        <f t="shared" si="6"/>
        <v>22.32</v>
      </c>
      <c r="N63" s="10">
        <v>30</v>
      </c>
      <c r="O63" s="11">
        <f t="shared" si="7"/>
        <v>27.9</v>
      </c>
      <c r="P63" s="10">
        <v>24</v>
      </c>
      <c r="Q63" s="11">
        <f t="shared" si="8"/>
        <v>22.32</v>
      </c>
      <c r="R63" s="10">
        <v>26</v>
      </c>
      <c r="S63" s="11">
        <f t="shared" si="9"/>
        <v>24.18</v>
      </c>
      <c r="T63" s="10">
        <v>26</v>
      </c>
      <c r="U63" s="11">
        <f t="shared" si="10"/>
        <v>24.18</v>
      </c>
      <c r="V63" s="10">
        <v>28</v>
      </c>
      <c r="W63" s="11">
        <f t="shared" si="11"/>
        <v>26.04</v>
      </c>
      <c r="X63" s="10">
        <v>28</v>
      </c>
      <c r="Y63" s="11">
        <f t="shared" si="12"/>
        <v>26.04</v>
      </c>
      <c r="Z63" s="42">
        <f t="shared" si="0"/>
        <v>316</v>
      </c>
      <c r="AA63" s="36">
        <f t="shared" si="13"/>
        <v>293.88</v>
      </c>
      <c r="AB63" s="48">
        <f t="shared" si="14"/>
        <v>271.76</v>
      </c>
      <c r="AC63" s="78">
        <f t="shared" si="15"/>
        <v>249.64000000000001</v>
      </c>
      <c r="AD63" s="84">
        <f t="shared" si="16"/>
        <v>227.51999999999998</v>
      </c>
      <c r="AE63" s="90">
        <f t="shared" si="17"/>
        <v>205.4</v>
      </c>
      <c r="AF63" s="96">
        <f t="shared" si="18"/>
        <v>183.28</v>
      </c>
      <c r="AG63" s="102">
        <f t="shared" si="19"/>
        <v>161.16</v>
      </c>
    </row>
    <row r="64" spans="1:33" ht="18.75">
      <c r="A64" s="9" t="s">
        <v>73</v>
      </c>
      <c r="B64" s="10">
        <v>14</v>
      </c>
      <c r="C64" s="11">
        <f t="shared" si="1"/>
        <v>13.02</v>
      </c>
      <c r="D64" s="10">
        <v>14</v>
      </c>
      <c r="E64" s="11">
        <f t="shared" si="2"/>
        <v>13.02</v>
      </c>
      <c r="F64" s="10">
        <v>10</v>
      </c>
      <c r="G64" s="11">
        <f t="shared" si="3"/>
        <v>9.3</v>
      </c>
      <c r="H64" s="10">
        <v>9</v>
      </c>
      <c r="I64" s="11">
        <f t="shared" si="4"/>
        <v>8.37</v>
      </c>
      <c r="J64" s="10">
        <v>10</v>
      </c>
      <c r="K64" s="11">
        <f t="shared" si="5"/>
        <v>9.3</v>
      </c>
      <c r="L64" s="10">
        <v>11</v>
      </c>
      <c r="M64" s="11">
        <f t="shared" si="6"/>
        <v>10.23</v>
      </c>
      <c r="N64" s="10">
        <v>12</v>
      </c>
      <c r="O64" s="11">
        <f t="shared" si="7"/>
        <v>11.16</v>
      </c>
      <c r="P64" s="10">
        <v>8</v>
      </c>
      <c r="Q64" s="11">
        <f t="shared" si="8"/>
        <v>7.4399999999999995</v>
      </c>
      <c r="R64" s="10">
        <v>7</v>
      </c>
      <c r="S64" s="11">
        <f t="shared" si="9"/>
        <v>6.51</v>
      </c>
      <c r="T64" s="10">
        <v>9</v>
      </c>
      <c r="U64" s="11">
        <f t="shared" si="10"/>
        <v>8.37</v>
      </c>
      <c r="V64" s="10">
        <v>7</v>
      </c>
      <c r="W64" s="11">
        <f t="shared" si="11"/>
        <v>6.51</v>
      </c>
      <c r="X64" s="10">
        <v>7</v>
      </c>
      <c r="Y64" s="11">
        <f t="shared" si="12"/>
        <v>6.51</v>
      </c>
      <c r="Z64" s="42">
        <f t="shared" si="0"/>
        <v>118</v>
      </c>
      <c r="AA64" s="36">
        <f t="shared" si="13"/>
        <v>109.74</v>
      </c>
      <c r="AB64" s="48">
        <f t="shared" si="14"/>
        <v>101.48</v>
      </c>
      <c r="AC64" s="78">
        <f t="shared" si="15"/>
        <v>93.22</v>
      </c>
      <c r="AD64" s="84">
        <f t="shared" si="16"/>
        <v>84.96</v>
      </c>
      <c r="AE64" s="90">
        <f t="shared" si="17"/>
        <v>76.7</v>
      </c>
      <c r="AF64" s="96">
        <f t="shared" si="18"/>
        <v>68.44</v>
      </c>
      <c r="AG64" s="102">
        <f t="shared" si="19"/>
        <v>60.18</v>
      </c>
    </row>
    <row r="65" spans="1:33" ht="18.75">
      <c r="A65" s="9" t="s">
        <v>74</v>
      </c>
      <c r="B65" s="12">
        <v>2.5</v>
      </c>
      <c r="C65" s="11">
        <f t="shared" si="1"/>
        <v>2.325</v>
      </c>
      <c r="D65" s="12">
        <v>3</v>
      </c>
      <c r="E65" s="11">
        <f t="shared" si="2"/>
        <v>2.79</v>
      </c>
      <c r="F65" s="12">
        <v>1</v>
      </c>
      <c r="G65" s="11">
        <f t="shared" si="3"/>
        <v>0.9299999999999999</v>
      </c>
      <c r="H65" s="10">
        <v>2</v>
      </c>
      <c r="I65" s="11">
        <f t="shared" si="4"/>
        <v>1.8599999999999999</v>
      </c>
      <c r="J65" s="10">
        <v>1</v>
      </c>
      <c r="K65" s="11">
        <f t="shared" si="5"/>
        <v>0.9299999999999999</v>
      </c>
      <c r="L65" s="10">
        <v>4</v>
      </c>
      <c r="M65" s="11">
        <f t="shared" si="6"/>
        <v>3.7199999999999998</v>
      </c>
      <c r="N65" s="10">
        <v>3</v>
      </c>
      <c r="O65" s="11">
        <f t="shared" si="7"/>
        <v>2.79</v>
      </c>
      <c r="P65" s="10">
        <v>5</v>
      </c>
      <c r="Q65" s="11">
        <f t="shared" si="8"/>
        <v>4.65</v>
      </c>
      <c r="R65" s="10">
        <v>1</v>
      </c>
      <c r="S65" s="11">
        <f t="shared" si="9"/>
        <v>0.9299999999999999</v>
      </c>
      <c r="T65" s="12">
        <v>3.5</v>
      </c>
      <c r="U65" s="11">
        <f t="shared" si="10"/>
        <v>3.255</v>
      </c>
      <c r="V65" s="12">
        <v>2.5</v>
      </c>
      <c r="W65" s="11">
        <f t="shared" si="11"/>
        <v>2.325</v>
      </c>
      <c r="X65" s="12">
        <v>2</v>
      </c>
      <c r="Y65" s="11">
        <f t="shared" si="12"/>
        <v>1.8599999999999999</v>
      </c>
      <c r="Z65" s="42">
        <f t="shared" si="0"/>
        <v>30.5</v>
      </c>
      <c r="AA65" s="36">
        <f t="shared" si="13"/>
        <v>28.365000000000002</v>
      </c>
      <c r="AB65" s="48">
        <f t="shared" si="14"/>
        <v>26.23</v>
      </c>
      <c r="AC65" s="78">
        <f t="shared" si="15"/>
        <v>24.095000000000002</v>
      </c>
      <c r="AD65" s="84">
        <f t="shared" si="16"/>
        <v>21.96</v>
      </c>
      <c r="AE65" s="90">
        <f t="shared" si="17"/>
        <v>19.825</v>
      </c>
      <c r="AF65" s="96">
        <f t="shared" si="18"/>
        <v>17.689999999999998</v>
      </c>
      <c r="AG65" s="102">
        <f t="shared" si="19"/>
        <v>15.555</v>
      </c>
    </row>
    <row r="66" spans="1:33" ht="18.75">
      <c r="A66" s="9" t="s">
        <v>75</v>
      </c>
      <c r="B66" s="10">
        <v>17</v>
      </c>
      <c r="C66" s="11">
        <f t="shared" si="1"/>
        <v>15.81</v>
      </c>
      <c r="D66" s="10">
        <v>10</v>
      </c>
      <c r="E66" s="11">
        <f t="shared" si="2"/>
        <v>9.3</v>
      </c>
      <c r="F66" s="10">
        <v>8</v>
      </c>
      <c r="G66" s="11">
        <f t="shared" si="3"/>
        <v>7.4399999999999995</v>
      </c>
      <c r="H66" s="10">
        <v>14</v>
      </c>
      <c r="I66" s="11">
        <f t="shared" si="4"/>
        <v>13.02</v>
      </c>
      <c r="J66" s="10">
        <v>12</v>
      </c>
      <c r="K66" s="11">
        <f t="shared" si="5"/>
        <v>11.16</v>
      </c>
      <c r="L66" s="10">
        <v>13</v>
      </c>
      <c r="M66" s="11">
        <f t="shared" si="6"/>
        <v>12.09</v>
      </c>
      <c r="N66" s="10">
        <v>14</v>
      </c>
      <c r="O66" s="11">
        <f t="shared" si="7"/>
        <v>13.02</v>
      </c>
      <c r="P66" s="10">
        <v>11</v>
      </c>
      <c r="Q66" s="11">
        <f t="shared" si="8"/>
        <v>10.23</v>
      </c>
      <c r="R66" s="10">
        <v>11</v>
      </c>
      <c r="S66" s="11">
        <f t="shared" si="9"/>
        <v>10.23</v>
      </c>
      <c r="T66" s="10">
        <v>11</v>
      </c>
      <c r="U66" s="11">
        <f t="shared" si="10"/>
        <v>10.23</v>
      </c>
      <c r="V66" s="10">
        <v>15</v>
      </c>
      <c r="W66" s="11">
        <f t="shared" si="11"/>
        <v>13.95</v>
      </c>
      <c r="X66" s="10">
        <v>7</v>
      </c>
      <c r="Y66" s="11">
        <f t="shared" si="12"/>
        <v>6.51</v>
      </c>
      <c r="Z66" s="42">
        <f t="shared" si="0"/>
        <v>143</v>
      </c>
      <c r="AA66" s="36">
        <f t="shared" si="13"/>
        <v>132.99</v>
      </c>
      <c r="AB66" s="48">
        <f t="shared" si="14"/>
        <v>122.98</v>
      </c>
      <c r="AC66" s="78">
        <f t="shared" si="15"/>
        <v>112.97</v>
      </c>
      <c r="AD66" s="84">
        <f t="shared" si="16"/>
        <v>102.96</v>
      </c>
      <c r="AE66" s="90">
        <f t="shared" si="17"/>
        <v>92.95</v>
      </c>
      <c r="AF66" s="96">
        <f t="shared" si="18"/>
        <v>82.94</v>
      </c>
      <c r="AG66" s="102">
        <f t="shared" si="19"/>
        <v>72.93</v>
      </c>
    </row>
    <row r="67" spans="1:33" ht="18.75">
      <c r="A67" s="9" t="s">
        <v>76</v>
      </c>
      <c r="B67" s="10">
        <v>10</v>
      </c>
      <c r="C67" s="11">
        <f t="shared" si="1"/>
        <v>9.3</v>
      </c>
      <c r="D67" s="10">
        <v>14</v>
      </c>
      <c r="E67" s="11">
        <f t="shared" si="2"/>
        <v>13.02</v>
      </c>
      <c r="F67" s="10">
        <v>21</v>
      </c>
      <c r="G67" s="11">
        <f t="shared" si="3"/>
        <v>19.53</v>
      </c>
      <c r="H67" s="10">
        <v>15</v>
      </c>
      <c r="I67" s="11">
        <f t="shared" si="4"/>
        <v>13.95</v>
      </c>
      <c r="J67" s="10">
        <v>16</v>
      </c>
      <c r="K67" s="11">
        <f t="shared" si="5"/>
        <v>14.879999999999999</v>
      </c>
      <c r="L67" s="10">
        <v>21</v>
      </c>
      <c r="M67" s="11">
        <f t="shared" si="6"/>
        <v>19.53</v>
      </c>
      <c r="N67" s="10">
        <v>18</v>
      </c>
      <c r="O67" s="11">
        <f t="shared" si="7"/>
        <v>16.74</v>
      </c>
      <c r="P67" s="10">
        <v>17</v>
      </c>
      <c r="Q67" s="11">
        <f t="shared" si="8"/>
        <v>15.81</v>
      </c>
      <c r="R67" s="10">
        <v>18</v>
      </c>
      <c r="S67" s="11">
        <f t="shared" si="9"/>
        <v>16.74</v>
      </c>
      <c r="T67" s="10">
        <v>17</v>
      </c>
      <c r="U67" s="11">
        <f t="shared" si="10"/>
        <v>15.81</v>
      </c>
      <c r="V67" s="10">
        <v>18</v>
      </c>
      <c r="W67" s="11">
        <f t="shared" si="11"/>
        <v>16.74</v>
      </c>
      <c r="X67" s="10">
        <v>23</v>
      </c>
      <c r="Y67" s="11">
        <f t="shared" si="12"/>
        <v>21.39</v>
      </c>
      <c r="Z67" s="42">
        <f t="shared" si="0"/>
        <v>208</v>
      </c>
      <c r="AA67" s="36">
        <f t="shared" si="13"/>
        <v>193.44</v>
      </c>
      <c r="AB67" s="48">
        <f t="shared" si="14"/>
        <v>178.88</v>
      </c>
      <c r="AC67" s="78">
        <f t="shared" si="15"/>
        <v>164.32</v>
      </c>
      <c r="AD67" s="84">
        <f t="shared" si="16"/>
        <v>149.76</v>
      </c>
      <c r="AE67" s="90">
        <f t="shared" si="17"/>
        <v>135.20000000000002</v>
      </c>
      <c r="AF67" s="96">
        <f t="shared" si="18"/>
        <v>120.63999999999999</v>
      </c>
      <c r="AG67" s="102">
        <f t="shared" si="19"/>
        <v>106.08</v>
      </c>
    </row>
    <row r="68" spans="1:33" ht="18.75">
      <c r="A68" s="9" t="s">
        <v>77</v>
      </c>
      <c r="B68" s="10">
        <v>38</v>
      </c>
      <c r="C68" s="11">
        <f t="shared" si="1"/>
        <v>35.34</v>
      </c>
      <c r="D68" s="10">
        <v>34</v>
      </c>
      <c r="E68" s="11">
        <f t="shared" si="2"/>
        <v>31.62</v>
      </c>
      <c r="F68" s="10">
        <v>26</v>
      </c>
      <c r="G68" s="11">
        <f t="shared" si="3"/>
        <v>24.18</v>
      </c>
      <c r="H68" s="10">
        <v>33</v>
      </c>
      <c r="I68" s="11">
        <f t="shared" si="4"/>
        <v>30.69</v>
      </c>
      <c r="J68" s="10">
        <v>37</v>
      </c>
      <c r="K68" s="11">
        <f t="shared" si="5"/>
        <v>34.41</v>
      </c>
      <c r="L68" s="10">
        <v>32</v>
      </c>
      <c r="M68" s="11">
        <f t="shared" si="6"/>
        <v>29.759999999999998</v>
      </c>
      <c r="N68" s="10">
        <v>40</v>
      </c>
      <c r="O68" s="11">
        <f t="shared" si="7"/>
        <v>37.2</v>
      </c>
      <c r="P68" s="10">
        <v>29</v>
      </c>
      <c r="Q68" s="11">
        <f t="shared" si="8"/>
        <v>26.97</v>
      </c>
      <c r="R68" s="10">
        <v>39</v>
      </c>
      <c r="S68" s="11">
        <f t="shared" si="9"/>
        <v>36.27</v>
      </c>
      <c r="T68" s="10">
        <v>35</v>
      </c>
      <c r="U68" s="11">
        <f t="shared" si="10"/>
        <v>32.55</v>
      </c>
      <c r="V68" s="10">
        <v>41</v>
      </c>
      <c r="W68" s="11">
        <f t="shared" si="11"/>
        <v>38.13</v>
      </c>
      <c r="X68" s="10">
        <v>26</v>
      </c>
      <c r="Y68" s="11">
        <f t="shared" si="12"/>
        <v>24.18</v>
      </c>
      <c r="Z68" s="42">
        <f t="shared" si="0"/>
        <v>410</v>
      </c>
      <c r="AA68" s="36">
        <f t="shared" si="13"/>
        <v>381.3</v>
      </c>
      <c r="AB68" s="48">
        <f t="shared" si="14"/>
        <v>352.6</v>
      </c>
      <c r="AC68" s="78">
        <f t="shared" si="15"/>
        <v>323.90000000000003</v>
      </c>
      <c r="AD68" s="84">
        <f t="shared" si="16"/>
        <v>295.2</v>
      </c>
      <c r="AE68" s="90">
        <f t="shared" si="17"/>
        <v>266.5</v>
      </c>
      <c r="AF68" s="96">
        <f t="shared" si="18"/>
        <v>237.79999999999998</v>
      </c>
      <c r="AG68" s="102">
        <f t="shared" si="19"/>
        <v>209.1</v>
      </c>
    </row>
    <row r="69" spans="1:33" ht="18.75">
      <c r="A69" s="9" t="s">
        <v>78</v>
      </c>
      <c r="B69" s="10">
        <v>14</v>
      </c>
      <c r="C69" s="11">
        <f t="shared" si="1"/>
        <v>13.02</v>
      </c>
      <c r="D69" s="10">
        <v>12</v>
      </c>
      <c r="E69" s="11">
        <f t="shared" si="2"/>
        <v>11.16</v>
      </c>
      <c r="F69" s="10">
        <v>11</v>
      </c>
      <c r="G69" s="11">
        <f t="shared" si="3"/>
        <v>10.23</v>
      </c>
      <c r="H69" s="10">
        <v>11</v>
      </c>
      <c r="I69" s="11">
        <f t="shared" si="4"/>
        <v>10.23</v>
      </c>
      <c r="J69" s="10">
        <v>12</v>
      </c>
      <c r="K69" s="11">
        <f t="shared" si="5"/>
        <v>11.16</v>
      </c>
      <c r="L69" s="10">
        <v>13</v>
      </c>
      <c r="M69" s="11">
        <f t="shared" si="6"/>
        <v>12.09</v>
      </c>
      <c r="N69" s="10">
        <v>11</v>
      </c>
      <c r="O69" s="11">
        <f t="shared" si="7"/>
        <v>10.23</v>
      </c>
      <c r="P69" s="10">
        <v>16</v>
      </c>
      <c r="Q69" s="11">
        <f t="shared" si="8"/>
        <v>14.879999999999999</v>
      </c>
      <c r="R69" s="10">
        <v>15</v>
      </c>
      <c r="S69" s="11">
        <f t="shared" si="9"/>
        <v>13.95</v>
      </c>
      <c r="T69" s="10">
        <v>15</v>
      </c>
      <c r="U69" s="11">
        <f t="shared" si="10"/>
        <v>13.95</v>
      </c>
      <c r="V69" s="10">
        <v>11</v>
      </c>
      <c r="W69" s="11">
        <f t="shared" si="11"/>
        <v>10.23</v>
      </c>
      <c r="X69" s="10">
        <v>9</v>
      </c>
      <c r="Y69" s="11">
        <f t="shared" si="12"/>
        <v>8.37</v>
      </c>
      <c r="Z69" s="42">
        <f aca="true" t="shared" si="20" ref="Z69:Z82">B69+D69+F69+H69+J69+L69+N69+P69+R69+T69+V69+X69</f>
        <v>150</v>
      </c>
      <c r="AA69" s="36">
        <f t="shared" si="13"/>
        <v>139.5</v>
      </c>
      <c r="AB69" s="48">
        <f t="shared" si="14"/>
        <v>129</v>
      </c>
      <c r="AC69" s="78">
        <f t="shared" si="15"/>
        <v>118.5</v>
      </c>
      <c r="AD69" s="84">
        <f t="shared" si="16"/>
        <v>108</v>
      </c>
      <c r="AE69" s="90">
        <f t="shared" si="17"/>
        <v>97.5</v>
      </c>
      <c r="AF69" s="96">
        <f t="shared" si="18"/>
        <v>87</v>
      </c>
      <c r="AG69" s="102">
        <f t="shared" si="19"/>
        <v>76.5</v>
      </c>
    </row>
    <row r="70" spans="1:33" ht="18.75">
      <c r="A70" s="9" t="s">
        <v>79</v>
      </c>
      <c r="B70" s="10">
        <v>5</v>
      </c>
      <c r="C70" s="11">
        <f aca="true" t="shared" si="21" ref="C70:C81">B70-(B70*7/100)</f>
        <v>4.65</v>
      </c>
      <c r="D70" s="10">
        <v>7</v>
      </c>
      <c r="E70" s="11">
        <f aca="true" t="shared" si="22" ref="E70:E81">D70-(D70*7/100)</f>
        <v>6.51</v>
      </c>
      <c r="F70" s="10">
        <v>2</v>
      </c>
      <c r="G70" s="11">
        <f aca="true" t="shared" si="23" ref="G70:G81">F70-(F70*7/100)</f>
        <v>1.8599999999999999</v>
      </c>
      <c r="H70" s="10">
        <v>3</v>
      </c>
      <c r="I70" s="11">
        <f aca="true" t="shared" si="24" ref="I70:I81">H70-(H70*7/100)</f>
        <v>2.79</v>
      </c>
      <c r="J70" s="10">
        <v>9</v>
      </c>
      <c r="K70" s="11">
        <f aca="true" t="shared" si="25" ref="K70:K81">J70-(J70*7/100)</f>
        <v>8.37</v>
      </c>
      <c r="L70" s="10">
        <v>4</v>
      </c>
      <c r="M70" s="11">
        <f aca="true" t="shared" si="26" ref="M70:M81">L70-(L70*7/100)</f>
        <v>3.7199999999999998</v>
      </c>
      <c r="N70" s="10">
        <v>3</v>
      </c>
      <c r="O70" s="11">
        <f aca="true" t="shared" si="27" ref="O70:O81">N70-(N70*7/100)</f>
        <v>2.79</v>
      </c>
      <c r="P70" s="10">
        <v>4</v>
      </c>
      <c r="Q70" s="11">
        <f aca="true" t="shared" si="28" ref="Q70:Q81">P70-(P70*7/100)</f>
        <v>3.7199999999999998</v>
      </c>
      <c r="R70" s="10">
        <v>6</v>
      </c>
      <c r="S70" s="11">
        <f aca="true" t="shared" si="29" ref="S70:S81">R70-(R70*7/100)</f>
        <v>5.58</v>
      </c>
      <c r="T70" s="10">
        <v>3</v>
      </c>
      <c r="U70" s="11">
        <f aca="true" t="shared" si="30" ref="U70:U81">T70-(T70*7/100)</f>
        <v>2.79</v>
      </c>
      <c r="V70" s="10">
        <v>3</v>
      </c>
      <c r="W70" s="11">
        <f aca="true" t="shared" si="31" ref="W70:W81">V70-(V70*7/100)</f>
        <v>2.79</v>
      </c>
      <c r="X70" s="10">
        <v>5</v>
      </c>
      <c r="Y70" s="11">
        <f aca="true" t="shared" si="32" ref="Y70:Y81">X70-(X70*7/100)</f>
        <v>4.65</v>
      </c>
      <c r="Z70" s="42">
        <f t="shared" si="20"/>
        <v>54</v>
      </c>
      <c r="AA70" s="36">
        <f aca="true" t="shared" si="33" ref="AA70:AA82">Z70-(Z70*7/100)</f>
        <v>50.22</v>
      </c>
      <c r="AB70" s="48">
        <f aca="true" t="shared" si="34" ref="AB70:AB82">Z70*0.86</f>
        <v>46.44</v>
      </c>
      <c r="AC70" s="78">
        <f aca="true" t="shared" si="35" ref="AC70:AC82">Z70*0.79</f>
        <v>42.660000000000004</v>
      </c>
      <c r="AD70" s="84">
        <f aca="true" t="shared" si="36" ref="AD70:AD82">Z70*0.72</f>
        <v>38.879999999999995</v>
      </c>
      <c r="AE70" s="90">
        <f aca="true" t="shared" si="37" ref="AE70:AE82">Z70*0.65</f>
        <v>35.1</v>
      </c>
      <c r="AF70" s="96">
        <f aca="true" t="shared" si="38" ref="AF70:AF82">Z70*0.58</f>
        <v>31.319999999999997</v>
      </c>
      <c r="AG70" s="102">
        <f aca="true" t="shared" si="39" ref="AG70:AG82">Z70*0.51</f>
        <v>27.54</v>
      </c>
    </row>
    <row r="71" spans="1:33" ht="18.75">
      <c r="A71" s="9" t="s">
        <v>80</v>
      </c>
      <c r="B71" s="10">
        <v>16</v>
      </c>
      <c r="C71" s="11">
        <f t="shared" si="21"/>
        <v>14.879999999999999</v>
      </c>
      <c r="D71" s="10">
        <v>16</v>
      </c>
      <c r="E71" s="11">
        <f t="shared" si="22"/>
        <v>14.879999999999999</v>
      </c>
      <c r="F71" s="10">
        <v>9</v>
      </c>
      <c r="G71" s="11">
        <f t="shared" si="23"/>
        <v>8.37</v>
      </c>
      <c r="H71" s="10">
        <v>20</v>
      </c>
      <c r="I71" s="11">
        <f t="shared" si="24"/>
        <v>18.6</v>
      </c>
      <c r="J71" s="10">
        <v>15</v>
      </c>
      <c r="K71" s="11">
        <f t="shared" si="25"/>
        <v>13.95</v>
      </c>
      <c r="L71" s="10">
        <v>16</v>
      </c>
      <c r="M71" s="11">
        <f t="shared" si="26"/>
        <v>14.879999999999999</v>
      </c>
      <c r="N71" s="10">
        <v>7</v>
      </c>
      <c r="O71" s="11">
        <f t="shared" si="27"/>
        <v>6.51</v>
      </c>
      <c r="P71" s="10">
        <v>14</v>
      </c>
      <c r="Q71" s="11">
        <f t="shared" si="28"/>
        <v>13.02</v>
      </c>
      <c r="R71" s="10">
        <v>13</v>
      </c>
      <c r="S71" s="11">
        <f t="shared" si="29"/>
        <v>12.09</v>
      </c>
      <c r="T71" s="10">
        <v>13</v>
      </c>
      <c r="U71" s="11">
        <f t="shared" si="30"/>
        <v>12.09</v>
      </c>
      <c r="V71" s="10">
        <v>14</v>
      </c>
      <c r="W71" s="11">
        <f t="shared" si="31"/>
        <v>13.02</v>
      </c>
      <c r="X71" s="10">
        <v>10</v>
      </c>
      <c r="Y71" s="11">
        <f t="shared" si="32"/>
        <v>9.3</v>
      </c>
      <c r="Z71" s="42">
        <f t="shared" si="20"/>
        <v>163</v>
      </c>
      <c r="AA71" s="36">
        <f t="shared" si="33"/>
        <v>151.59</v>
      </c>
      <c r="AB71" s="48">
        <f t="shared" si="34"/>
        <v>140.18</v>
      </c>
      <c r="AC71" s="78">
        <f t="shared" si="35"/>
        <v>128.77</v>
      </c>
      <c r="AD71" s="84">
        <f t="shared" si="36"/>
        <v>117.36</v>
      </c>
      <c r="AE71" s="90">
        <f t="shared" si="37"/>
        <v>105.95</v>
      </c>
      <c r="AF71" s="96">
        <f t="shared" si="38"/>
        <v>94.53999999999999</v>
      </c>
      <c r="AG71" s="102">
        <f t="shared" si="39"/>
        <v>83.13</v>
      </c>
    </row>
    <row r="72" spans="1:33" ht="18.75">
      <c r="A72" s="9" t="s">
        <v>81</v>
      </c>
      <c r="B72" s="10">
        <v>28</v>
      </c>
      <c r="C72" s="11">
        <f t="shared" si="21"/>
        <v>26.04</v>
      </c>
      <c r="D72" s="10">
        <v>26</v>
      </c>
      <c r="E72" s="11">
        <f t="shared" si="22"/>
        <v>24.18</v>
      </c>
      <c r="F72" s="10">
        <v>28</v>
      </c>
      <c r="G72" s="11">
        <f t="shared" si="23"/>
        <v>26.04</v>
      </c>
      <c r="H72" s="10">
        <v>26</v>
      </c>
      <c r="I72" s="11">
        <f t="shared" si="24"/>
        <v>24.18</v>
      </c>
      <c r="J72" s="10">
        <v>30</v>
      </c>
      <c r="K72" s="11">
        <f t="shared" si="25"/>
        <v>27.9</v>
      </c>
      <c r="L72" s="10">
        <v>34</v>
      </c>
      <c r="M72" s="11">
        <f t="shared" si="26"/>
        <v>31.62</v>
      </c>
      <c r="N72" s="10">
        <v>31</v>
      </c>
      <c r="O72" s="11">
        <f t="shared" si="27"/>
        <v>28.83</v>
      </c>
      <c r="P72" s="10">
        <v>24</v>
      </c>
      <c r="Q72" s="11">
        <f t="shared" si="28"/>
        <v>22.32</v>
      </c>
      <c r="R72" s="10">
        <v>23</v>
      </c>
      <c r="S72" s="11">
        <f t="shared" si="29"/>
        <v>21.39</v>
      </c>
      <c r="T72" s="10">
        <v>39</v>
      </c>
      <c r="U72" s="11">
        <f t="shared" si="30"/>
        <v>36.27</v>
      </c>
      <c r="V72" s="10">
        <v>32</v>
      </c>
      <c r="W72" s="11">
        <f t="shared" si="31"/>
        <v>29.759999999999998</v>
      </c>
      <c r="X72" s="10">
        <v>35</v>
      </c>
      <c r="Y72" s="11">
        <f t="shared" si="32"/>
        <v>32.55</v>
      </c>
      <c r="Z72" s="42">
        <f t="shared" si="20"/>
        <v>356</v>
      </c>
      <c r="AA72" s="36">
        <f t="shared" si="33"/>
        <v>331.08</v>
      </c>
      <c r="AB72" s="48">
        <f t="shared" si="34"/>
        <v>306.15999999999997</v>
      </c>
      <c r="AC72" s="78">
        <f t="shared" si="35"/>
        <v>281.24</v>
      </c>
      <c r="AD72" s="84">
        <f t="shared" si="36"/>
        <v>256.32</v>
      </c>
      <c r="AE72" s="90">
        <f t="shared" si="37"/>
        <v>231.4</v>
      </c>
      <c r="AF72" s="96">
        <f t="shared" si="38"/>
        <v>206.48</v>
      </c>
      <c r="AG72" s="102">
        <f t="shared" si="39"/>
        <v>181.56</v>
      </c>
    </row>
    <row r="73" spans="1:33" ht="18.75">
      <c r="A73" s="9" t="s">
        <v>82</v>
      </c>
      <c r="B73" s="10">
        <v>2</v>
      </c>
      <c r="C73" s="11">
        <f t="shared" si="21"/>
        <v>1.8599999999999999</v>
      </c>
      <c r="D73" s="10">
        <v>3</v>
      </c>
      <c r="E73" s="11">
        <f t="shared" si="22"/>
        <v>2.79</v>
      </c>
      <c r="F73" s="10">
        <v>2</v>
      </c>
      <c r="G73" s="11">
        <f t="shared" si="23"/>
        <v>1.8599999999999999</v>
      </c>
      <c r="H73" s="10">
        <v>3</v>
      </c>
      <c r="I73" s="11">
        <f t="shared" si="24"/>
        <v>2.79</v>
      </c>
      <c r="J73" s="10">
        <v>1</v>
      </c>
      <c r="K73" s="11">
        <f t="shared" si="25"/>
        <v>0.9299999999999999</v>
      </c>
      <c r="L73" s="10">
        <v>3</v>
      </c>
      <c r="M73" s="11">
        <f t="shared" si="26"/>
        <v>2.79</v>
      </c>
      <c r="N73" s="10">
        <v>3</v>
      </c>
      <c r="O73" s="11">
        <f t="shared" si="27"/>
        <v>2.79</v>
      </c>
      <c r="P73" s="10">
        <v>3</v>
      </c>
      <c r="Q73" s="11">
        <f t="shared" si="28"/>
        <v>2.79</v>
      </c>
      <c r="R73" s="10">
        <v>3</v>
      </c>
      <c r="S73" s="11">
        <f t="shared" si="29"/>
        <v>2.79</v>
      </c>
      <c r="T73" s="12">
        <v>1.5</v>
      </c>
      <c r="U73" s="11">
        <f t="shared" si="30"/>
        <v>1.395</v>
      </c>
      <c r="V73" s="10">
        <v>2</v>
      </c>
      <c r="W73" s="11">
        <f t="shared" si="31"/>
        <v>1.8599999999999999</v>
      </c>
      <c r="X73" s="10">
        <v>1</v>
      </c>
      <c r="Y73" s="11">
        <f t="shared" si="32"/>
        <v>0.9299999999999999</v>
      </c>
      <c r="Z73" s="42">
        <f t="shared" si="20"/>
        <v>27.5</v>
      </c>
      <c r="AA73" s="36">
        <f t="shared" si="33"/>
        <v>25.575</v>
      </c>
      <c r="AB73" s="48">
        <f t="shared" si="34"/>
        <v>23.65</v>
      </c>
      <c r="AC73" s="78">
        <f t="shared" si="35"/>
        <v>21.725</v>
      </c>
      <c r="AD73" s="84">
        <f t="shared" si="36"/>
        <v>19.8</v>
      </c>
      <c r="AE73" s="90">
        <f t="shared" si="37"/>
        <v>17.875</v>
      </c>
      <c r="AF73" s="96">
        <f t="shared" si="38"/>
        <v>15.95</v>
      </c>
      <c r="AG73" s="102">
        <f t="shared" si="39"/>
        <v>14.025</v>
      </c>
    </row>
    <row r="74" spans="1:33" ht="18.75">
      <c r="A74" s="9" t="s">
        <v>83</v>
      </c>
      <c r="B74" s="10">
        <v>20</v>
      </c>
      <c r="C74" s="11">
        <f t="shared" si="21"/>
        <v>18.6</v>
      </c>
      <c r="D74" s="10">
        <v>16</v>
      </c>
      <c r="E74" s="11">
        <f t="shared" si="22"/>
        <v>14.879999999999999</v>
      </c>
      <c r="F74" s="10">
        <v>15</v>
      </c>
      <c r="G74" s="11">
        <f t="shared" si="23"/>
        <v>13.95</v>
      </c>
      <c r="H74" s="10">
        <v>18</v>
      </c>
      <c r="I74" s="11">
        <f t="shared" si="24"/>
        <v>16.74</v>
      </c>
      <c r="J74" s="10">
        <v>15</v>
      </c>
      <c r="K74" s="11">
        <f t="shared" si="25"/>
        <v>13.95</v>
      </c>
      <c r="L74" s="10">
        <v>20</v>
      </c>
      <c r="M74" s="11">
        <f t="shared" si="26"/>
        <v>18.6</v>
      </c>
      <c r="N74" s="10">
        <v>18</v>
      </c>
      <c r="O74" s="11">
        <f t="shared" si="27"/>
        <v>16.74</v>
      </c>
      <c r="P74" s="10">
        <v>17</v>
      </c>
      <c r="Q74" s="11">
        <f t="shared" si="28"/>
        <v>15.81</v>
      </c>
      <c r="R74" s="10">
        <v>13</v>
      </c>
      <c r="S74" s="11">
        <f t="shared" si="29"/>
        <v>12.09</v>
      </c>
      <c r="T74" s="10">
        <v>19</v>
      </c>
      <c r="U74" s="11">
        <f t="shared" si="30"/>
        <v>17.67</v>
      </c>
      <c r="V74" s="10">
        <v>16</v>
      </c>
      <c r="W74" s="11">
        <f t="shared" si="31"/>
        <v>14.879999999999999</v>
      </c>
      <c r="X74" s="10">
        <v>16</v>
      </c>
      <c r="Y74" s="11">
        <f t="shared" si="32"/>
        <v>14.879999999999999</v>
      </c>
      <c r="Z74" s="42">
        <f t="shared" si="20"/>
        <v>203</v>
      </c>
      <c r="AA74" s="36">
        <f t="shared" si="33"/>
        <v>188.79</v>
      </c>
      <c r="AB74" s="48">
        <f t="shared" si="34"/>
        <v>174.57999999999998</v>
      </c>
      <c r="AC74" s="78">
        <f t="shared" si="35"/>
        <v>160.37</v>
      </c>
      <c r="AD74" s="84">
        <f t="shared" si="36"/>
        <v>146.16</v>
      </c>
      <c r="AE74" s="90">
        <f t="shared" si="37"/>
        <v>131.95000000000002</v>
      </c>
      <c r="AF74" s="96">
        <f t="shared" si="38"/>
        <v>117.74</v>
      </c>
      <c r="AG74" s="102">
        <f t="shared" si="39"/>
        <v>103.53</v>
      </c>
    </row>
    <row r="75" spans="1:33" ht="18.75">
      <c r="A75" s="9" t="s">
        <v>84</v>
      </c>
      <c r="B75" s="10">
        <v>34</v>
      </c>
      <c r="C75" s="11">
        <f t="shared" si="21"/>
        <v>31.62</v>
      </c>
      <c r="D75" s="10">
        <v>35</v>
      </c>
      <c r="E75" s="11">
        <f t="shared" si="22"/>
        <v>32.55</v>
      </c>
      <c r="F75" s="10">
        <v>23</v>
      </c>
      <c r="G75" s="11">
        <f t="shared" si="23"/>
        <v>21.39</v>
      </c>
      <c r="H75" s="10">
        <v>26</v>
      </c>
      <c r="I75" s="11">
        <f t="shared" si="24"/>
        <v>24.18</v>
      </c>
      <c r="J75" s="10">
        <v>40</v>
      </c>
      <c r="K75" s="11">
        <f t="shared" si="25"/>
        <v>37.2</v>
      </c>
      <c r="L75" s="10">
        <v>35</v>
      </c>
      <c r="M75" s="11">
        <f t="shared" si="26"/>
        <v>32.55</v>
      </c>
      <c r="N75" s="10">
        <v>33</v>
      </c>
      <c r="O75" s="11">
        <f t="shared" si="27"/>
        <v>30.69</v>
      </c>
      <c r="P75" s="10">
        <v>33</v>
      </c>
      <c r="Q75" s="11">
        <f t="shared" si="28"/>
        <v>30.69</v>
      </c>
      <c r="R75" s="10">
        <v>37</v>
      </c>
      <c r="S75" s="11">
        <f t="shared" si="29"/>
        <v>34.41</v>
      </c>
      <c r="T75" s="10">
        <v>39</v>
      </c>
      <c r="U75" s="11">
        <f t="shared" si="30"/>
        <v>36.27</v>
      </c>
      <c r="V75" s="10">
        <v>34</v>
      </c>
      <c r="W75" s="11">
        <f t="shared" si="31"/>
        <v>31.62</v>
      </c>
      <c r="X75" s="10">
        <v>36</v>
      </c>
      <c r="Y75" s="11">
        <f t="shared" si="32"/>
        <v>33.48</v>
      </c>
      <c r="Z75" s="42">
        <f t="shared" si="20"/>
        <v>405</v>
      </c>
      <c r="AA75" s="36">
        <f t="shared" si="33"/>
        <v>376.65</v>
      </c>
      <c r="AB75" s="48">
        <f t="shared" si="34"/>
        <v>348.3</v>
      </c>
      <c r="AC75" s="78">
        <f t="shared" si="35"/>
        <v>319.95</v>
      </c>
      <c r="AD75" s="84">
        <f t="shared" si="36"/>
        <v>291.59999999999997</v>
      </c>
      <c r="AE75" s="90">
        <f t="shared" si="37"/>
        <v>263.25</v>
      </c>
      <c r="AF75" s="96">
        <f t="shared" si="38"/>
        <v>234.89999999999998</v>
      </c>
      <c r="AG75" s="102">
        <f t="shared" si="39"/>
        <v>206.55</v>
      </c>
    </row>
    <row r="76" spans="1:33" ht="18.75">
      <c r="A76" s="9" t="s">
        <v>85</v>
      </c>
      <c r="B76" s="10">
        <v>5</v>
      </c>
      <c r="C76" s="11">
        <f t="shared" si="21"/>
        <v>4.65</v>
      </c>
      <c r="D76" s="12">
        <v>6.5</v>
      </c>
      <c r="E76" s="11">
        <f t="shared" si="22"/>
        <v>6.045</v>
      </c>
      <c r="F76" s="10">
        <v>4</v>
      </c>
      <c r="G76" s="11">
        <f t="shared" si="23"/>
        <v>3.7199999999999998</v>
      </c>
      <c r="H76" s="10">
        <v>7</v>
      </c>
      <c r="I76" s="11">
        <f t="shared" si="24"/>
        <v>6.51</v>
      </c>
      <c r="J76" s="10">
        <v>4</v>
      </c>
      <c r="K76" s="11">
        <f t="shared" si="25"/>
        <v>3.7199999999999998</v>
      </c>
      <c r="L76" s="10">
        <v>5</v>
      </c>
      <c r="M76" s="11">
        <f t="shared" si="26"/>
        <v>4.65</v>
      </c>
      <c r="N76" s="10">
        <v>4</v>
      </c>
      <c r="O76" s="11">
        <f t="shared" si="27"/>
        <v>3.7199999999999998</v>
      </c>
      <c r="P76" s="10">
        <v>4</v>
      </c>
      <c r="Q76" s="11">
        <f t="shared" si="28"/>
        <v>3.7199999999999998</v>
      </c>
      <c r="R76" s="10">
        <v>4</v>
      </c>
      <c r="S76" s="11">
        <f t="shared" si="29"/>
        <v>3.7199999999999998</v>
      </c>
      <c r="T76" s="10">
        <v>3</v>
      </c>
      <c r="U76" s="11">
        <f t="shared" si="30"/>
        <v>2.79</v>
      </c>
      <c r="V76" s="10">
        <v>3</v>
      </c>
      <c r="W76" s="11">
        <f t="shared" si="31"/>
        <v>2.79</v>
      </c>
      <c r="X76" s="10">
        <v>6</v>
      </c>
      <c r="Y76" s="11">
        <f t="shared" si="32"/>
        <v>5.58</v>
      </c>
      <c r="Z76" s="42">
        <f t="shared" si="20"/>
        <v>55.5</v>
      </c>
      <c r="AA76" s="36">
        <f t="shared" si="33"/>
        <v>51.615</v>
      </c>
      <c r="AB76" s="48">
        <f t="shared" si="34"/>
        <v>47.73</v>
      </c>
      <c r="AC76" s="78">
        <f t="shared" si="35"/>
        <v>43.845</v>
      </c>
      <c r="AD76" s="84">
        <f t="shared" si="36"/>
        <v>39.96</v>
      </c>
      <c r="AE76" s="90">
        <f t="shared" si="37"/>
        <v>36.075</v>
      </c>
      <c r="AF76" s="96">
        <f t="shared" si="38"/>
        <v>32.19</v>
      </c>
      <c r="AG76" s="102">
        <f t="shared" si="39"/>
        <v>28.305</v>
      </c>
    </row>
    <row r="77" spans="1:33" ht="18.75">
      <c r="A77" s="9" t="s">
        <v>86</v>
      </c>
      <c r="B77" s="10">
        <v>21</v>
      </c>
      <c r="C77" s="11">
        <f t="shared" si="21"/>
        <v>19.53</v>
      </c>
      <c r="D77" s="10">
        <v>15</v>
      </c>
      <c r="E77" s="11">
        <f t="shared" si="22"/>
        <v>13.95</v>
      </c>
      <c r="F77" s="10">
        <v>16</v>
      </c>
      <c r="G77" s="11">
        <f t="shared" si="23"/>
        <v>14.879999999999999</v>
      </c>
      <c r="H77" s="10">
        <v>21</v>
      </c>
      <c r="I77" s="11">
        <f t="shared" si="24"/>
        <v>19.53</v>
      </c>
      <c r="J77" s="10">
        <v>26</v>
      </c>
      <c r="K77" s="11">
        <f t="shared" si="25"/>
        <v>24.18</v>
      </c>
      <c r="L77" s="10">
        <v>20</v>
      </c>
      <c r="M77" s="11">
        <f t="shared" si="26"/>
        <v>18.6</v>
      </c>
      <c r="N77" s="10">
        <v>15</v>
      </c>
      <c r="O77" s="11">
        <f t="shared" si="27"/>
        <v>13.95</v>
      </c>
      <c r="P77" s="10">
        <v>14</v>
      </c>
      <c r="Q77" s="11">
        <f t="shared" si="28"/>
        <v>13.02</v>
      </c>
      <c r="R77" s="10">
        <v>17</v>
      </c>
      <c r="S77" s="11">
        <f t="shared" si="29"/>
        <v>15.81</v>
      </c>
      <c r="T77" s="10">
        <v>18</v>
      </c>
      <c r="U77" s="11">
        <f t="shared" si="30"/>
        <v>16.74</v>
      </c>
      <c r="V77" s="10">
        <v>19</v>
      </c>
      <c r="W77" s="11">
        <f t="shared" si="31"/>
        <v>17.67</v>
      </c>
      <c r="X77" s="10">
        <v>20</v>
      </c>
      <c r="Y77" s="11">
        <f t="shared" si="32"/>
        <v>18.6</v>
      </c>
      <c r="Z77" s="42">
        <f t="shared" si="20"/>
        <v>222</v>
      </c>
      <c r="AA77" s="36">
        <f t="shared" si="33"/>
        <v>206.46</v>
      </c>
      <c r="AB77" s="48">
        <f t="shared" si="34"/>
        <v>190.92</v>
      </c>
      <c r="AC77" s="78">
        <f t="shared" si="35"/>
        <v>175.38</v>
      </c>
      <c r="AD77" s="84">
        <f t="shared" si="36"/>
        <v>159.84</v>
      </c>
      <c r="AE77" s="90">
        <f t="shared" si="37"/>
        <v>144.3</v>
      </c>
      <c r="AF77" s="96">
        <f t="shared" si="38"/>
        <v>128.76</v>
      </c>
      <c r="AG77" s="102">
        <f t="shared" si="39"/>
        <v>113.22</v>
      </c>
    </row>
    <row r="78" spans="1:33" ht="18.75">
      <c r="A78" s="9" t="s">
        <v>87</v>
      </c>
      <c r="B78" s="10">
        <v>9</v>
      </c>
      <c r="C78" s="11">
        <f t="shared" si="21"/>
        <v>8.37</v>
      </c>
      <c r="D78" s="10">
        <v>19</v>
      </c>
      <c r="E78" s="11">
        <f t="shared" si="22"/>
        <v>17.67</v>
      </c>
      <c r="F78" s="10">
        <v>11</v>
      </c>
      <c r="G78" s="11">
        <f t="shared" si="23"/>
        <v>10.23</v>
      </c>
      <c r="H78" s="10">
        <v>12</v>
      </c>
      <c r="I78" s="11">
        <f t="shared" si="24"/>
        <v>11.16</v>
      </c>
      <c r="J78" s="10">
        <v>12</v>
      </c>
      <c r="K78" s="11">
        <f t="shared" si="25"/>
        <v>11.16</v>
      </c>
      <c r="L78" s="10">
        <v>15</v>
      </c>
      <c r="M78" s="11">
        <f t="shared" si="26"/>
        <v>13.95</v>
      </c>
      <c r="N78" s="10">
        <v>12</v>
      </c>
      <c r="O78" s="11">
        <f t="shared" si="27"/>
        <v>11.16</v>
      </c>
      <c r="P78" s="10">
        <v>12</v>
      </c>
      <c r="Q78" s="11">
        <f t="shared" si="28"/>
        <v>11.16</v>
      </c>
      <c r="R78" s="10">
        <v>11</v>
      </c>
      <c r="S78" s="11">
        <f t="shared" si="29"/>
        <v>10.23</v>
      </c>
      <c r="T78" s="10">
        <v>14</v>
      </c>
      <c r="U78" s="11">
        <f t="shared" si="30"/>
        <v>13.02</v>
      </c>
      <c r="V78" s="10">
        <v>15</v>
      </c>
      <c r="W78" s="11">
        <f t="shared" si="31"/>
        <v>13.95</v>
      </c>
      <c r="X78" s="10">
        <v>10</v>
      </c>
      <c r="Y78" s="11">
        <f t="shared" si="32"/>
        <v>9.3</v>
      </c>
      <c r="Z78" s="42">
        <f t="shared" si="20"/>
        <v>152</v>
      </c>
      <c r="AA78" s="36">
        <f t="shared" si="33"/>
        <v>141.36</v>
      </c>
      <c r="AB78" s="48">
        <f t="shared" si="34"/>
        <v>130.72</v>
      </c>
      <c r="AC78" s="78">
        <f t="shared" si="35"/>
        <v>120.08000000000001</v>
      </c>
      <c r="AD78" s="84">
        <f t="shared" si="36"/>
        <v>109.44</v>
      </c>
      <c r="AE78" s="90">
        <f t="shared" si="37"/>
        <v>98.8</v>
      </c>
      <c r="AF78" s="96">
        <f t="shared" si="38"/>
        <v>88.16</v>
      </c>
      <c r="AG78" s="102">
        <f t="shared" si="39"/>
        <v>77.52</v>
      </c>
    </row>
    <row r="79" spans="1:33" ht="18.75">
      <c r="A79" s="9" t="s">
        <v>88</v>
      </c>
      <c r="B79" s="10">
        <v>6</v>
      </c>
      <c r="C79" s="11">
        <f t="shared" si="21"/>
        <v>5.58</v>
      </c>
      <c r="D79" s="10">
        <v>4</v>
      </c>
      <c r="E79" s="11">
        <f t="shared" si="22"/>
        <v>3.7199999999999998</v>
      </c>
      <c r="F79" s="10">
        <v>4</v>
      </c>
      <c r="G79" s="11">
        <f t="shared" si="23"/>
        <v>3.7199999999999998</v>
      </c>
      <c r="H79" s="10">
        <v>6</v>
      </c>
      <c r="I79" s="11">
        <f t="shared" si="24"/>
        <v>5.58</v>
      </c>
      <c r="J79" s="10">
        <v>6</v>
      </c>
      <c r="K79" s="11">
        <f t="shared" si="25"/>
        <v>5.58</v>
      </c>
      <c r="L79" s="10">
        <v>6</v>
      </c>
      <c r="M79" s="11">
        <f t="shared" si="26"/>
        <v>5.58</v>
      </c>
      <c r="N79" s="10">
        <v>3</v>
      </c>
      <c r="O79" s="11">
        <f t="shared" si="27"/>
        <v>2.79</v>
      </c>
      <c r="P79" s="10">
        <v>6</v>
      </c>
      <c r="Q79" s="11">
        <f t="shared" si="28"/>
        <v>5.58</v>
      </c>
      <c r="R79" s="10">
        <v>5</v>
      </c>
      <c r="S79" s="11">
        <f t="shared" si="29"/>
        <v>4.65</v>
      </c>
      <c r="T79" s="10">
        <v>9</v>
      </c>
      <c r="U79" s="11">
        <f t="shared" si="30"/>
        <v>8.37</v>
      </c>
      <c r="V79" s="10">
        <v>6</v>
      </c>
      <c r="W79" s="11">
        <f t="shared" si="31"/>
        <v>5.58</v>
      </c>
      <c r="X79" s="10">
        <v>6</v>
      </c>
      <c r="Y79" s="11">
        <f t="shared" si="32"/>
        <v>5.58</v>
      </c>
      <c r="Z79" s="42">
        <f t="shared" si="20"/>
        <v>67</v>
      </c>
      <c r="AA79" s="36">
        <f t="shared" si="33"/>
        <v>62.31</v>
      </c>
      <c r="AB79" s="48">
        <f t="shared" si="34"/>
        <v>57.62</v>
      </c>
      <c r="AC79" s="78">
        <f t="shared" si="35"/>
        <v>52.93</v>
      </c>
      <c r="AD79" s="84">
        <f t="shared" si="36"/>
        <v>48.239999999999995</v>
      </c>
      <c r="AE79" s="90">
        <f t="shared" si="37"/>
        <v>43.550000000000004</v>
      </c>
      <c r="AF79" s="96">
        <f t="shared" si="38"/>
        <v>38.86</v>
      </c>
      <c r="AG79" s="102">
        <f t="shared" si="39"/>
        <v>34.17</v>
      </c>
    </row>
    <row r="80" spans="1:33" ht="18.75">
      <c r="A80" s="9" t="s">
        <v>89</v>
      </c>
      <c r="B80" s="10">
        <v>11</v>
      </c>
      <c r="C80" s="11">
        <f t="shared" si="21"/>
        <v>10.23</v>
      </c>
      <c r="D80" s="10">
        <v>3</v>
      </c>
      <c r="E80" s="11">
        <f t="shared" si="22"/>
        <v>2.79</v>
      </c>
      <c r="F80" s="10">
        <v>6</v>
      </c>
      <c r="G80" s="11">
        <f t="shared" si="23"/>
        <v>5.58</v>
      </c>
      <c r="H80" s="10">
        <v>9</v>
      </c>
      <c r="I80" s="11">
        <f t="shared" si="24"/>
        <v>8.37</v>
      </c>
      <c r="J80" s="10">
        <v>9</v>
      </c>
      <c r="K80" s="11">
        <f t="shared" si="25"/>
        <v>8.37</v>
      </c>
      <c r="L80" s="10">
        <v>6</v>
      </c>
      <c r="M80" s="11">
        <f t="shared" si="26"/>
        <v>5.58</v>
      </c>
      <c r="N80" s="10">
        <v>5</v>
      </c>
      <c r="O80" s="11">
        <f t="shared" si="27"/>
        <v>4.65</v>
      </c>
      <c r="P80" s="10">
        <v>10</v>
      </c>
      <c r="Q80" s="11">
        <f t="shared" si="28"/>
        <v>9.3</v>
      </c>
      <c r="R80" s="10">
        <v>11</v>
      </c>
      <c r="S80" s="11">
        <f t="shared" si="29"/>
        <v>10.23</v>
      </c>
      <c r="T80" s="10">
        <v>14</v>
      </c>
      <c r="U80" s="11">
        <f t="shared" si="30"/>
        <v>13.02</v>
      </c>
      <c r="V80" s="10">
        <v>7</v>
      </c>
      <c r="W80" s="11">
        <f t="shared" si="31"/>
        <v>6.51</v>
      </c>
      <c r="X80" s="10">
        <v>11</v>
      </c>
      <c r="Y80" s="11">
        <f t="shared" si="32"/>
        <v>10.23</v>
      </c>
      <c r="Z80" s="42">
        <f t="shared" si="20"/>
        <v>102</v>
      </c>
      <c r="AA80" s="36">
        <f t="shared" si="33"/>
        <v>94.86</v>
      </c>
      <c r="AB80" s="48">
        <f t="shared" si="34"/>
        <v>87.72</v>
      </c>
      <c r="AC80" s="79">
        <f t="shared" si="35"/>
        <v>80.58</v>
      </c>
      <c r="AD80" s="85">
        <f t="shared" si="36"/>
        <v>73.44</v>
      </c>
      <c r="AE80" s="91">
        <f t="shared" si="37"/>
        <v>66.3</v>
      </c>
      <c r="AF80" s="97">
        <f t="shared" si="38"/>
        <v>59.16</v>
      </c>
      <c r="AG80" s="103">
        <f t="shared" si="39"/>
        <v>52.02</v>
      </c>
    </row>
    <row r="81" spans="1:33" ht="18.75">
      <c r="A81" s="14" t="s">
        <v>90</v>
      </c>
      <c r="B81" s="15">
        <v>12</v>
      </c>
      <c r="C81" s="16">
        <f t="shared" si="21"/>
        <v>11.16</v>
      </c>
      <c r="D81" s="15">
        <v>12</v>
      </c>
      <c r="E81" s="16">
        <f t="shared" si="22"/>
        <v>11.16</v>
      </c>
      <c r="F81" s="15">
        <v>5</v>
      </c>
      <c r="G81" s="16">
        <f t="shared" si="23"/>
        <v>4.65</v>
      </c>
      <c r="H81" s="15">
        <v>10</v>
      </c>
      <c r="I81" s="16">
        <f t="shared" si="24"/>
        <v>9.3</v>
      </c>
      <c r="J81" s="15">
        <v>9</v>
      </c>
      <c r="K81" s="16">
        <f t="shared" si="25"/>
        <v>8.37</v>
      </c>
      <c r="L81" s="15">
        <v>12</v>
      </c>
      <c r="M81" s="16">
        <f t="shared" si="26"/>
        <v>11.16</v>
      </c>
      <c r="N81" s="15">
        <v>13</v>
      </c>
      <c r="O81" s="16">
        <f t="shared" si="27"/>
        <v>12.09</v>
      </c>
      <c r="P81" s="15">
        <v>14</v>
      </c>
      <c r="Q81" s="16">
        <f t="shared" si="28"/>
        <v>13.02</v>
      </c>
      <c r="R81" s="15">
        <v>8</v>
      </c>
      <c r="S81" s="16">
        <f t="shared" si="29"/>
        <v>7.4399999999999995</v>
      </c>
      <c r="T81" s="15">
        <v>7</v>
      </c>
      <c r="U81" s="16">
        <f t="shared" si="30"/>
        <v>6.51</v>
      </c>
      <c r="V81" s="15">
        <v>10</v>
      </c>
      <c r="W81" s="16">
        <f t="shared" si="31"/>
        <v>9.3</v>
      </c>
      <c r="X81" s="15">
        <v>10</v>
      </c>
      <c r="Y81" s="16">
        <f t="shared" si="32"/>
        <v>9.3</v>
      </c>
      <c r="Z81" s="43">
        <f t="shared" si="20"/>
        <v>122</v>
      </c>
      <c r="AA81" s="45">
        <f t="shared" si="33"/>
        <v>113.46000000000001</v>
      </c>
      <c r="AB81" s="49">
        <f t="shared" si="34"/>
        <v>104.92</v>
      </c>
      <c r="AC81" s="80">
        <f t="shared" si="35"/>
        <v>96.38000000000001</v>
      </c>
      <c r="AD81" s="86">
        <f t="shared" si="36"/>
        <v>87.84</v>
      </c>
      <c r="AE81" s="92">
        <f t="shared" si="37"/>
        <v>79.3</v>
      </c>
      <c r="AF81" s="98">
        <f t="shared" si="38"/>
        <v>70.75999999999999</v>
      </c>
      <c r="AG81" s="104">
        <f t="shared" si="39"/>
        <v>62.22</v>
      </c>
    </row>
    <row r="82" spans="1:33" s="38" customFormat="1" ht="18.75">
      <c r="A82" s="17" t="s">
        <v>13</v>
      </c>
      <c r="B82" s="39">
        <f aca="true" t="shared" si="40" ref="B82:Y82">SUM(B5:B81)</f>
        <v>1131.5</v>
      </c>
      <c r="C82" s="34">
        <f t="shared" si="40"/>
        <v>1052.295</v>
      </c>
      <c r="D82" s="39">
        <f t="shared" si="40"/>
        <v>1230.5</v>
      </c>
      <c r="E82" s="34">
        <f t="shared" si="40"/>
        <v>1144.3650000000002</v>
      </c>
      <c r="F82" s="39">
        <f t="shared" si="40"/>
        <v>1100</v>
      </c>
      <c r="G82" s="34">
        <f t="shared" si="40"/>
        <v>1022.9999999999999</v>
      </c>
      <c r="H82" s="39">
        <f t="shared" si="40"/>
        <v>1255.5</v>
      </c>
      <c r="I82" s="34">
        <f t="shared" si="40"/>
        <v>1167.6149999999998</v>
      </c>
      <c r="J82" s="39">
        <f t="shared" si="40"/>
        <v>1205.5</v>
      </c>
      <c r="K82" s="34">
        <f t="shared" si="40"/>
        <v>1121.1149999999998</v>
      </c>
      <c r="L82" s="39">
        <f t="shared" si="40"/>
        <v>1287</v>
      </c>
      <c r="M82" s="34">
        <f t="shared" si="40"/>
        <v>1196.9099999999999</v>
      </c>
      <c r="N82" s="39">
        <f t="shared" si="40"/>
        <v>1265</v>
      </c>
      <c r="O82" s="34">
        <f t="shared" si="40"/>
        <v>1176.4499999999998</v>
      </c>
      <c r="P82" s="39">
        <f t="shared" si="40"/>
        <v>1128</v>
      </c>
      <c r="Q82" s="34">
        <f t="shared" si="40"/>
        <v>1049.04</v>
      </c>
      <c r="R82" s="39">
        <f t="shared" si="40"/>
        <v>1105</v>
      </c>
      <c r="S82" s="34">
        <f t="shared" si="40"/>
        <v>1027.6499999999999</v>
      </c>
      <c r="T82" s="39">
        <f t="shared" si="40"/>
        <v>1124.5</v>
      </c>
      <c r="U82" s="34">
        <f t="shared" si="40"/>
        <v>1045.7849999999996</v>
      </c>
      <c r="V82" s="39">
        <f t="shared" si="40"/>
        <v>1004.5</v>
      </c>
      <c r="W82" s="34">
        <f t="shared" si="40"/>
        <v>934.1850000000002</v>
      </c>
      <c r="X82" s="39">
        <f t="shared" si="40"/>
        <v>981.5</v>
      </c>
      <c r="Y82" s="34">
        <f t="shared" si="40"/>
        <v>912.7949999999997</v>
      </c>
      <c r="Z82" s="40">
        <f t="shared" si="20"/>
        <v>13818.5</v>
      </c>
      <c r="AA82" s="18">
        <f t="shared" si="33"/>
        <v>12851.205</v>
      </c>
      <c r="AB82" s="68">
        <f t="shared" si="34"/>
        <v>11883.91</v>
      </c>
      <c r="AC82" s="81">
        <f t="shared" si="35"/>
        <v>10916.615</v>
      </c>
      <c r="AD82" s="87">
        <f t="shared" si="36"/>
        <v>9949.32</v>
      </c>
      <c r="AE82" s="93">
        <f t="shared" si="37"/>
        <v>8982.025</v>
      </c>
      <c r="AF82" s="99">
        <f t="shared" si="38"/>
        <v>8014.73</v>
      </c>
      <c r="AG82" s="105">
        <f t="shared" si="39"/>
        <v>7047.435</v>
      </c>
    </row>
    <row r="83" spans="1:27" ht="18.75">
      <c r="A83" s="5" t="s">
        <v>98</v>
      </c>
      <c r="Z83" s="37"/>
      <c r="AA83" s="38"/>
    </row>
    <row r="84" spans="1:33" ht="18.75">
      <c r="A84" s="5" t="s">
        <v>99</v>
      </c>
      <c r="AB84" s="46"/>
      <c r="AC84" s="46"/>
      <c r="AD84" s="46"/>
      <c r="AE84" s="46"/>
      <c r="AF84" s="46"/>
      <c r="AG84" s="46"/>
    </row>
  </sheetData>
  <sheetProtection/>
  <autoFilter ref="A1:A84"/>
  <mergeCells count="21">
    <mergeCell ref="AC3:AC4"/>
    <mergeCell ref="AD3:AD4"/>
    <mergeCell ref="AE3:AE4"/>
    <mergeCell ref="AF3:AF4"/>
    <mergeCell ref="AG3:AG4"/>
    <mergeCell ref="B3:C3"/>
    <mergeCell ref="D3:E3"/>
    <mergeCell ref="F3:G3"/>
    <mergeCell ref="AB3:AB4"/>
    <mergeCell ref="Z2:AA3"/>
    <mergeCell ref="T3:U3"/>
    <mergeCell ref="R3:S3"/>
    <mergeCell ref="P3:Q3"/>
    <mergeCell ref="N3:O3"/>
    <mergeCell ref="T2:Y2"/>
    <mergeCell ref="X3:Y3"/>
    <mergeCell ref="V3:W3"/>
    <mergeCell ref="A2:A4"/>
    <mergeCell ref="B2:G2"/>
    <mergeCell ref="N2:S2"/>
    <mergeCell ref="H2:M2"/>
  </mergeCells>
  <printOptions/>
  <pageMargins left="0.7" right="0.7" top="0.75" bottom="0.75" header="0.3" footer="0.3"/>
  <pageSetup horizontalDpi="600" verticalDpi="600" orientation="landscape" paperSize="9" r:id="rId1"/>
  <ignoredErrors>
    <ignoredError sqref="Z5 Z6:Z81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3"/>
  <sheetViews>
    <sheetView zoomScalePageLayoutView="0" workbookViewId="0" topLeftCell="A1">
      <selection activeCell="P13" activeCellId="1" sqref="H13:I13 P13:Q13"/>
    </sheetView>
  </sheetViews>
  <sheetFormatPr defaultColWidth="9.140625" defaultRowHeight="15"/>
  <sheetData>
    <row r="1" ht="14.25">
      <c r="A1" t="s">
        <v>115</v>
      </c>
    </row>
    <row r="3" spans="1:37" ht="21">
      <c r="A3" s="152" t="s">
        <v>0</v>
      </c>
      <c r="B3" s="161" t="s">
        <v>93</v>
      </c>
      <c r="C3" s="162"/>
      <c r="D3" s="162"/>
      <c r="E3" s="162"/>
      <c r="F3" s="162"/>
      <c r="G3" s="162"/>
      <c r="H3" s="162"/>
      <c r="I3" s="163"/>
      <c r="J3" s="161" t="s">
        <v>94</v>
      </c>
      <c r="K3" s="162"/>
      <c r="L3" s="162"/>
      <c r="M3" s="162"/>
      <c r="N3" s="162"/>
      <c r="O3" s="162"/>
      <c r="P3" s="162"/>
      <c r="Q3" s="163"/>
      <c r="R3" s="150" t="s">
        <v>95</v>
      </c>
      <c r="S3" s="150"/>
      <c r="T3" s="150"/>
      <c r="U3" s="150"/>
      <c r="V3" s="150"/>
      <c r="W3" s="150"/>
      <c r="X3" s="150" t="s">
        <v>96</v>
      </c>
      <c r="Y3" s="150"/>
      <c r="Z3" s="150"/>
      <c r="AA3" s="150"/>
      <c r="AB3" s="150"/>
      <c r="AC3" s="150"/>
      <c r="AD3" s="154" t="s">
        <v>13</v>
      </c>
      <c r="AE3" s="154"/>
      <c r="AF3" s="55" t="s">
        <v>100</v>
      </c>
      <c r="AG3" s="76" t="s">
        <v>102</v>
      </c>
      <c r="AH3" s="82" t="s">
        <v>103</v>
      </c>
      <c r="AI3" s="88" t="s">
        <v>104</v>
      </c>
      <c r="AJ3" s="94" t="s">
        <v>105</v>
      </c>
      <c r="AK3" s="100" t="s">
        <v>106</v>
      </c>
    </row>
    <row r="4" spans="1:37" ht="21">
      <c r="A4" s="152"/>
      <c r="B4" s="151" t="s">
        <v>10</v>
      </c>
      <c r="C4" s="151"/>
      <c r="D4" s="151" t="s">
        <v>11</v>
      </c>
      <c r="E4" s="151"/>
      <c r="F4" s="151" t="s">
        <v>12</v>
      </c>
      <c r="G4" s="151"/>
      <c r="H4" s="166" t="s">
        <v>13</v>
      </c>
      <c r="I4" s="169" t="s">
        <v>112</v>
      </c>
      <c r="J4" s="164" t="s">
        <v>1</v>
      </c>
      <c r="K4" s="165"/>
      <c r="L4" s="164" t="s">
        <v>2</v>
      </c>
      <c r="M4" s="165"/>
      <c r="N4" s="164" t="s">
        <v>3</v>
      </c>
      <c r="O4" s="165"/>
      <c r="P4" s="166" t="s">
        <v>13</v>
      </c>
      <c r="Q4" s="169" t="s">
        <v>112</v>
      </c>
      <c r="R4" s="151" t="s">
        <v>4</v>
      </c>
      <c r="S4" s="151"/>
      <c r="T4" s="151" t="s">
        <v>5</v>
      </c>
      <c r="U4" s="151"/>
      <c r="V4" s="151" t="s">
        <v>6</v>
      </c>
      <c r="W4" s="151"/>
      <c r="X4" s="151" t="s">
        <v>7</v>
      </c>
      <c r="Y4" s="151"/>
      <c r="Z4" s="151" t="s">
        <v>8</v>
      </c>
      <c r="AA4" s="151"/>
      <c r="AB4" s="151" t="s">
        <v>9</v>
      </c>
      <c r="AC4" s="151"/>
      <c r="AD4" s="154"/>
      <c r="AE4" s="154"/>
      <c r="AF4" s="153" t="s">
        <v>101</v>
      </c>
      <c r="AG4" s="155" t="s">
        <v>107</v>
      </c>
      <c r="AH4" s="156" t="s">
        <v>108</v>
      </c>
      <c r="AI4" s="157" t="s">
        <v>109</v>
      </c>
      <c r="AJ4" s="158" t="s">
        <v>110</v>
      </c>
      <c r="AK4" s="159" t="s">
        <v>111</v>
      </c>
    </row>
    <row r="5" spans="1:37" ht="37.5">
      <c r="A5" s="152"/>
      <c r="B5" s="2" t="s">
        <v>91</v>
      </c>
      <c r="C5" s="3" t="s">
        <v>92</v>
      </c>
      <c r="D5" s="2" t="s">
        <v>91</v>
      </c>
      <c r="E5" s="3" t="s">
        <v>92</v>
      </c>
      <c r="F5" s="2" t="s">
        <v>91</v>
      </c>
      <c r="G5" s="3" t="s">
        <v>92</v>
      </c>
      <c r="H5" s="167" t="s">
        <v>113</v>
      </c>
      <c r="I5" s="170" t="s">
        <v>113</v>
      </c>
      <c r="J5" s="2" t="s">
        <v>91</v>
      </c>
      <c r="K5" s="3" t="s">
        <v>92</v>
      </c>
      <c r="L5" s="2" t="s">
        <v>91</v>
      </c>
      <c r="M5" s="3" t="s">
        <v>92</v>
      </c>
      <c r="N5" s="2" t="s">
        <v>91</v>
      </c>
      <c r="O5" s="3" t="s">
        <v>92</v>
      </c>
      <c r="P5" s="167" t="s">
        <v>114</v>
      </c>
      <c r="Q5" s="170" t="s">
        <v>114</v>
      </c>
      <c r="R5" s="2" t="s">
        <v>91</v>
      </c>
      <c r="S5" s="3" t="s">
        <v>92</v>
      </c>
      <c r="T5" s="2" t="s">
        <v>91</v>
      </c>
      <c r="U5" s="3" t="s">
        <v>92</v>
      </c>
      <c r="V5" s="2" t="s">
        <v>91</v>
      </c>
      <c r="W5" s="3" t="s">
        <v>92</v>
      </c>
      <c r="X5" s="2" t="s">
        <v>91</v>
      </c>
      <c r="Y5" s="3" t="s">
        <v>92</v>
      </c>
      <c r="Z5" s="2" t="s">
        <v>91</v>
      </c>
      <c r="AA5" s="3" t="s">
        <v>92</v>
      </c>
      <c r="AB5" s="2" t="s">
        <v>91</v>
      </c>
      <c r="AC5" s="3" t="s">
        <v>92</v>
      </c>
      <c r="AD5" s="2" t="s">
        <v>91</v>
      </c>
      <c r="AE5" s="3" t="s">
        <v>92</v>
      </c>
      <c r="AF5" s="153"/>
      <c r="AG5" s="155"/>
      <c r="AH5" s="156"/>
      <c r="AI5" s="157"/>
      <c r="AJ5" s="158"/>
      <c r="AK5" s="159"/>
    </row>
    <row r="6" spans="1:37" ht="21">
      <c r="A6" s="13" t="s">
        <v>40</v>
      </c>
      <c r="B6" s="126">
        <v>2</v>
      </c>
      <c r="C6" s="127">
        <v>1.8599999999999999</v>
      </c>
      <c r="D6" s="126">
        <v>3</v>
      </c>
      <c r="E6" s="127">
        <v>2.79</v>
      </c>
      <c r="F6" s="126">
        <v>2</v>
      </c>
      <c r="G6" s="127">
        <v>1.8599999999999999</v>
      </c>
      <c r="H6" s="179">
        <f>C6+E6+G6</f>
        <v>6.51</v>
      </c>
      <c r="I6" s="192">
        <v>7</v>
      </c>
      <c r="J6" s="126">
        <v>0</v>
      </c>
      <c r="K6" s="127">
        <v>0</v>
      </c>
      <c r="L6" s="126">
        <v>0</v>
      </c>
      <c r="M6" s="127">
        <v>0</v>
      </c>
      <c r="N6" s="126">
        <v>0</v>
      </c>
      <c r="O6" s="127">
        <v>0</v>
      </c>
      <c r="P6" s="179">
        <f>K6+M6+O6</f>
        <v>0</v>
      </c>
      <c r="Q6" s="192">
        <v>20</v>
      </c>
      <c r="R6" s="126">
        <v>3</v>
      </c>
      <c r="S6" s="127">
        <v>2.79</v>
      </c>
      <c r="T6" s="126">
        <v>3</v>
      </c>
      <c r="U6" s="127">
        <v>2.79</v>
      </c>
      <c r="V6" s="126">
        <v>0</v>
      </c>
      <c r="W6" s="127">
        <v>0</v>
      </c>
      <c r="X6" s="126">
        <v>0</v>
      </c>
      <c r="Y6" s="127">
        <v>0</v>
      </c>
      <c r="Z6" s="126">
        <v>1</v>
      </c>
      <c r="AA6" s="127">
        <v>0.9299999999999999</v>
      </c>
      <c r="AB6" s="126">
        <v>3</v>
      </c>
      <c r="AC6" s="127">
        <v>2.79</v>
      </c>
      <c r="AD6" s="128">
        <v>17</v>
      </c>
      <c r="AE6" s="129">
        <v>15.81</v>
      </c>
      <c r="AF6" s="130">
        <v>14.62</v>
      </c>
      <c r="AG6" s="131">
        <v>13.43</v>
      </c>
      <c r="AH6" s="132">
        <v>12.24</v>
      </c>
      <c r="AI6" s="133">
        <v>11.05</v>
      </c>
      <c r="AJ6" s="134">
        <v>9.86</v>
      </c>
      <c r="AK6" s="135">
        <v>8.67</v>
      </c>
    </row>
    <row r="7" spans="1:37" ht="21">
      <c r="A7" s="9" t="s">
        <v>41</v>
      </c>
      <c r="B7" s="126">
        <v>3</v>
      </c>
      <c r="C7" s="127">
        <v>2.79</v>
      </c>
      <c r="D7" s="126">
        <v>4</v>
      </c>
      <c r="E7" s="127">
        <v>3.7199999999999998</v>
      </c>
      <c r="F7" s="126">
        <v>3</v>
      </c>
      <c r="G7" s="127">
        <v>2.79</v>
      </c>
      <c r="H7" s="193">
        <f aca="true" t="shared" si="0" ref="H7:H13">C7+E7+G7</f>
        <v>9.3</v>
      </c>
      <c r="I7" s="194">
        <v>13</v>
      </c>
      <c r="J7" s="126">
        <v>7</v>
      </c>
      <c r="K7" s="127">
        <v>6.51</v>
      </c>
      <c r="L7" s="126">
        <v>4</v>
      </c>
      <c r="M7" s="127">
        <v>3.7199999999999998</v>
      </c>
      <c r="N7" s="126">
        <v>7</v>
      </c>
      <c r="O7" s="127">
        <v>6.51</v>
      </c>
      <c r="P7" s="193">
        <f aca="true" t="shared" si="1" ref="P7:P13">K7+M7+O7</f>
        <v>16.740000000000002</v>
      </c>
      <c r="Q7" s="194">
        <v>28</v>
      </c>
      <c r="R7" s="126">
        <v>2</v>
      </c>
      <c r="S7" s="127">
        <v>1.8599999999999999</v>
      </c>
      <c r="T7" s="126">
        <v>5</v>
      </c>
      <c r="U7" s="127">
        <v>4.65</v>
      </c>
      <c r="V7" s="126">
        <v>2</v>
      </c>
      <c r="W7" s="127">
        <v>1.8599999999999999</v>
      </c>
      <c r="X7" s="126">
        <v>3</v>
      </c>
      <c r="Y7" s="127">
        <v>2.79</v>
      </c>
      <c r="Z7" s="126">
        <v>3</v>
      </c>
      <c r="AA7" s="127">
        <v>2.79</v>
      </c>
      <c r="AB7" s="126">
        <v>3</v>
      </c>
      <c r="AC7" s="127">
        <v>2.79</v>
      </c>
      <c r="AD7" s="128">
        <v>46</v>
      </c>
      <c r="AE7" s="129">
        <v>42.78</v>
      </c>
      <c r="AF7" s="130">
        <v>39.56</v>
      </c>
      <c r="AG7" s="131">
        <v>36.34</v>
      </c>
      <c r="AH7" s="132">
        <v>33.12</v>
      </c>
      <c r="AI7" s="133">
        <v>29.900000000000002</v>
      </c>
      <c r="AJ7" s="134">
        <v>26.68</v>
      </c>
      <c r="AK7" s="135">
        <v>23.46</v>
      </c>
    </row>
    <row r="8" spans="1:37" ht="21">
      <c r="A8" s="9" t="s">
        <v>43</v>
      </c>
      <c r="B8" s="126">
        <v>21</v>
      </c>
      <c r="C8" s="127">
        <v>19.53</v>
      </c>
      <c r="D8" s="126">
        <v>11</v>
      </c>
      <c r="E8" s="127">
        <v>10.23</v>
      </c>
      <c r="F8" s="126">
        <v>18</v>
      </c>
      <c r="G8" s="127">
        <v>16.74</v>
      </c>
      <c r="H8" s="193">
        <f t="shared" si="0"/>
        <v>46.5</v>
      </c>
      <c r="I8" s="194">
        <v>42</v>
      </c>
      <c r="J8" s="126">
        <v>15</v>
      </c>
      <c r="K8" s="127">
        <v>13.95</v>
      </c>
      <c r="L8" s="126">
        <v>16</v>
      </c>
      <c r="M8" s="127">
        <v>14.879999999999999</v>
      </c>
      <c r="N8" s="126">
        <v>18</v>
      </c>
      <c r="O8" s="127">
        <v>16.74</v>
      </c>
      <c r="P8" s="193">
        <f t="shared" si="1"/>
        <v>45.56999999999999</v>
      </c>
      <c r="Q8" s="194">
        <v>55</v>
      </c>
      <c r="R8" s="126">
        <v>26</v>
      </c>
      <c r="S8" s="127">
        <v>24.18</v>
      </c>
      <c r="T8" s="126">
        <v>12</v>
      </c>
      <c r="U8" s="127">
        <v>11.16</v>
      </c>
      <c r="V8" s="126">
        <v>19</v>
      </c>
      <c r="W8" s="127">
        <v>17.67</v>
      </c>
      <c r="X8" s="126">
        <v>11</v>
      </c>
      <c r="Y8" s="127">
        <v>10.23</v>
      </c>
      <c r="Z8" s="126">
        <v>12</v>
      </c>
      <c r="AA8" s="127">
        <v>11.16</v>
      </c>
      <c r="AB8" s="126">
        <v>9</v>
      </c>
      <c r="AC8" s="127">
        <v>8.37</v>
      </c>
      <c r="AD8" s="128">
        <v>188</v>
      </c>
      <c r="AE8" s="129">
        <v>174.84</v>
      </c>
      <c r="AF8" s="130">
        <v>161.68</v>
      </c>
      <c r="AG8" s="131">
        <v>148.52</v>
      </c>
      <c r="AH8" s="132">
        <v>135.35999999999999</v>
      </c>
      <c r="AI8" s="133">
        <v>122.2</v>
      </c>
      <c r="AJ8" s="134">
        <v>109.03999999999999</v>
      </c>
      <c r="AK8" s="135">
        <v>95.88</v>
      </c>
    </row>
    <row r="9" spans="1:37" ht="21">
      <c r="A9" s="9" t="s">
        <v>44</v>
      </c>
      <c r="B9" s="126">
        <v>10</v>
      </c>
      <c r="C9" s="127">
        <v>9.3</v>
      </c>
      <c r="D9" s="126">
        <v>13</v>
      </c>
      <c r="E9" s="127">
        <v>12.09</v>
      </c>
      <c r="F9" s="126">
        <v>11</v>
      </c>
      <c r="G9" s="127">
        <v>10.23</v>
      </c>
      <c r="H9" s="193">
        <f t="shared" si="0"/>
        <v>31.62</v>
      </c>
      <c r="I9" s="194">
        <v>24</v>
      </c>
      <c r="J9" s="126">
        <v>18</v>
      </c>
      <c r="K9" s="127">
        <v>16.74</v>
      </c>
      <c r="L9" s="126">
        <v>9</v>
      </c>
      <c r="M9" s="127">
        <v>8.37</v>
      </c>
      <c r="N9" s="126">
        <v>13</v>
      </c>
      <c r="O9" s="127">
        <v>12.09</v>
      </c>
      <c r="P9" s="193">
        <f t="shared" si="1"/>
        <v>37.2</v>
      </c>
      <c r="Q9" s="194">
        <v>34</v>
      </c>
      <c r="R9" s="126">
        <v>12</v>
      </c>
      <c r="S9" s="127">
        <v>11.16</v>
      </c>
      <c r="T9" s="126">
        <v>9</v>
      </c>
      <c r="U9" s="127">
        <v>8.37</v>
      </c>
      <c r="V9" s="126">
        <v>11</v>
      </c>
      <c r="W9" s="127">
        <v>10.23</v>
      </c>
      <c r="X9" s="126">
        <v>7</v>
      </c>
      <c r="Y9" s="127">
        <v>6.51</v>
      </c>
      <c r="Z9" s="126">
        <v>7</v>
      </c>
      <c r="AA9" s="127">
        <v>6.51</v>
      </c>
      <c r="AB9" s="126">
        <v>8</v>
      </c>
      <c r="AC9" s="127">
        <v>7.4399999999999995</v>
      </c>
      <c r="AD9" s="128">
        <v>128</v>
      </c>
      <c r="AE9" s="129">
        <v>119.03999999999999</v>
      </c>
      <c r="AF9" s="130">
        <v>110.08</v>
      </c>
      <c r="AG9" s="131">
        <v>101.12</v>
      </c>
      <c r="AH9" s="132">
        <v>92.16</v>
      </c>
      <c r="AI9" s="133">
        <v>83.2</v>
      </c>
      <c r="AJ9" s="134">
        <v>74.24</v>
      </c>
      <c r="AK9" s="135">
        <v>65.28</v>
      </c>
    </row>
    <row r="10" spans="1:37" ht="21">
      <c r="A10" s="9" t="s">
        <v>45</v>
      </c>
      <c r="B10" s="126">
        <v>11</v>
      </c>
      <c r="C10" s="127">
        <v>10.23</v>
      </c>
      <c r="D10" s="126">
        <v>3</v>
      </c>
      <c r="E10" s="127">
        <v>2.79</v>
      </c>
      <c r="F10" s="126">
        <v>4</v>
      </c>
      <c r="G10" s="127">
        <v>3.7199999999999998</v>
      </c>
      <c r="H10" s="193">
        <f t="shared" si="0"/>
        <v>16.74</v>
      </c>
      <c r="I10" s="197">
        <v>15</v>
      </c>
      <c r="J10" s="148">
        <v>13.5</v>
      </c>
      <c r="K10" s="127">
        <v>12.555</v>
      </c>
      <c r="L10" s="126">
        <v>9</v>
      </c>
      <c r="M10" s="127">
        <v>8.37</v>
      </c>
      <c r="N10" s="126">
        <v>8</v>
      </c>
      <c r="O10" s="127">
        <v>7.4399999999999995</v>
      </c>
      <c r="P10" s="193">
        <f t="shared" si="1"/>
        <v>28.364999999999995</v>
      </c>
      <c r="Q10" s="197">
        <v>27</v>
      </c>
      <c r="R10" s="126">
        <v>5</v>
      </c>
      <c r="S10" s="127">
        <v>4.65</v>
      </c>
      <c r="T10" s="126">
        <v>2</v>
      </c>
      <c r="U10" s="127">
        <v>1.8599999999999999</v>
      </c>
      <c r="V10" s="126">
        <v>4</v>
      </c>
      <c r="W10" s="127">
        <v>3.7199999999999998</v>
      </c>
      <c r="X10" s="126">
        <v>6</v>
      </c>
      <c r="Y10" s="127">
        <v>5.58</v>
      </c>
      <c r="Z10" s="126">
        <v>2</v>
      </c>
      <c r="AA10" s="127">
        <v>1.8599999999999999</v>
      </c>
      <c r="AB10" s="126">
        <v>2</v>
      </c>
      <c r="AC10" s="127">
        <v>1.8599999999999999</v>
      </c>
      <c r="AD10" s="128">
        <v>69.5</v>
      </c>
      <c r="AE10" s="129">
        <v>64.635</v>
      </c>
      <c r="AF10" s="130">
        <v>59.769999999999996</v>
      </c>
      <c r="AG10" s="131">
        <v>54.905</v>
      </c>
      <c r="AH10" s="132">
        <v>50.04</v>
      </c>
      <c r="AI10" s="133">
        <v>45.175000000000004</v>
      </c>
      <c r="AJ10" s="134">
        <v>40.309999999999995</v>
      </c>
      <c r="AK10" s="135">
        <v>35.445</v>
      </c>
    </row>
    <row r="11" spans="1:37" ht="21">
      <c r="A11" s="9" t="s">
        <v>49</v>
      </c>
      <c r="B11" s="126">
        <v>19</v>
      </c>
      <c r="C11" s="127">
        <v>17.67</v>
      </c>
      <c r="D11" s="126">
        <v>20</v>
      </c>
      <c r="E11" s="127">
        <v>18.6</v>
      </c>
      <c r="F11" s="126">
        <v>20</v>
      </c>
      <c r="G11" s="127">
        <v>18.6</v>
      </c>
      <c r="H11" s="193">
        <f t="shared" si="0"/>
        <v>54.870000000000005</v>
      </c>
      <c r="I11" s="194">
        <v>72</v>
      </c>
      <c r="J11" s="126">
        <v>21</v>
      </c>
      <c r="K11" s="127">
        <v>19.53</v>
      </c>
      <c r="L11" s="126">
        <v>14</v>
      </c>
      <c r="M11" s="127">
        <v>13.02</v>
      </c>
      <c r="N11" s="126">
        <v>12</v>
      </c>
      <c r="O11" s="127">
        <v>11.16</v>
      </c>
      <c r="P11" s="193">
        <f t="shared" si="1"/>
        <v>43.709999999999994</v>
      </c>
      <c r="Q11" s="194">
        <v>69</v>
      </c>
      <c r="R11" s="126">
        <v>29</v>
      </c>
      <c r="S11" s="127">
        <v>26.97</v>
      </c>
      <c r="T11" s="126">
        <v>11</v>
      </c>
      <c r="U11" s="127">
        <v>10.23</v>
      </c>
      <c r="V11" s="126">
        <v>11</v>
      </c>
      <c r="W11" s="127">
        <v>10.23</v>
      </c>
      <c r="X11" s="126">
        <v>16</v>
      </c>
      <c r="Y11" s="127">
        <v>14.879999999999999</v>
      </c>
      <c r="Z11" s="126">
        <v>19</v>
      </c>
      <c r="AA11" s="127">
        <v>17.67</v>
      </c>
      <c r="AB11" s="126">
        <v>13</v>
      </c>
      <c r="AC11" s="127">
        <v>12.09</v>
      </c>
      <c r="AD11" s="128">
        <v>205</v>
      </c>
      <c r="AE11" s="129">
        <v>190.65</v>
      </c>
      <c r="AF11" s="130">
        <v>176.3</v>
      </c>
      <c r="AG11" s="131">
        <v>161.95000000000002</v>
      </c>
      <c r="AH11" s="132">
        <v>147.6</v>
      </c>
      <c r="AI11" s="133">
        <v>133.25</v>
      </c>
      <c r="AJ11" s="134">
        <v>118.89999999999999</v>
      </c>
      <c r="AK11" s="135">
        <v>104.55</v>
      </c>
    </row>
    <row r="12" spans="1:37" ht="21">
      <c r="A12" s="24" t="s">
        <v>50</v>
      </c>
      <c r="B12" s="136">
        <v>8</v>
      </c>
      <c r="C12" s="137">
        <v>7.4399999999999995</v>
      </c>
      <c r="D12" s="136">
        <v>7</v>
      </c>
      <c r="E12" s="137">
        <v>6.51</v>
      </c>
      <c r="F12" s="136">
        <v>3</v>
      </c>
      <c r="G12" s="137">
        <v>2.79</v>
      </c>
      <c r="H12" s="195">
        <f t="shared" si="0"/>
        <v>16.74</v>
      </c>
      <c r="I12" s="197">
        <v>25</v>
      </c>
      <c r="J12" s="136">
        <v>7</v>
      </c>
      <c r="K12" s="137">
        <v>6.51</v>
      </c>
      <c r="L12" s="136">
        <v>5</v>
      </c>
      <c r="M12" s="137">
        <v>4.65</v>
      </c>
      <c r="N12" s="136">
        <v>9</v>
      </c>
      <c r="O12" s="137">
        <v>8.37</v>
      </c>
      <c r="P12" s="195">
        <f t="shared" si="1"/>
        <v>19.53</v>
      </c>
      <c r="Q12" s="197">
        <v>29</v>
      </c>
      <c r="R12" s="136">
        <v>5</v>
      </c>
      <c r="S12" s="137">
        <v>4.65</v>
      </c>
      <c r="T12" s="136">
        <v>7</v>
      </c>
      <c r="U12" s="137">
        <v>6.51</v>
      </c>
      <c r="V12" s="136">
        <v>3</v>
      </c>
      <c r="W12" s="137">
        <v>2.79</v>
      </c>
      <c r="X12" s="136">
        <v>5</v>
      </c>
      <c r="Y12" s="137">
        <v>4.65</v>
      </c>
      <c r="Z12" s="136">
        <v>5</v>
      </c>
      <c r="AA12" s="137">
        <v>4.65</v>
      </c>
      <c r="AB12" s="136">
        <v>4</v>
      </c>
      <c r="AC12" s="137">
        <v>3.7199999999999998</v>
      </c>
      <c r="AD12" s="138">
        <v>68</v>
      </c>
      <c r="AE12" s="139">
        <v>63.24</v>
      </c>
      <c r="AF12" s="140">
        <v>58.48</v>
      </c>
      <c r="AG12" s="141">
        <v>53.72</v>
      </c>
      <c r="AH12" s="142">
        <v>48.96</v>
      </c>
      <c r="AI12" s="143">
        <v>44.2</v>
      </c>
      <c r="AJ12" s="144">
        <v>39.44</v>
      </c>
      <c r="AK12" s="145">
        <v>34.68</v>
      </c>
    </row>
    <row r="13" spans="1:37" ht="21">
      <c r="A13" s="146" t="s">
        <v>13</v>
      </c>
      <c r="B13" s="115">
        <f aca="true" t="shared" si="2" ref="B13:AK13">SUM(B6:B12)</f>
        <v>74</v>
      </c>
      <c r="C13" s="116">
        <f t="shared" si="2"/>
        <v>68.82000000000001</v>
      </c>
      <c r="D13" s="115">
        <f t="shared" si="2"/>
        <v>61</v>
      </c>
      <c r="E13" s="116">
        <f t="shared" si="2"/>
        <v>56.73</v>
      </c>
      <c r="F13" s="115">
        <f t="shared" si="2"/>
        <v>61</v>
      </c>
      <c r="G13" s="116">
        <f t="shared" si="2"/>
        <v>56.730000000000004</v>
      </c>
      <c r="H13" s="168">
        <f t="shared" si="0"/>
        <v>182.28000000000003</v>
      </c>
      <c r="I13" s="171">
        <f>SUM(I6:I12)</f>
        <v>198</v>
      </c>
      <c r="J13" s="116">
        <f t="shared" si="2"/>
        <v>81.5</v>
      </c>
      <c r="K13" s="116">
        <f t="shared" si="2"/>
        <v>75.795</v>
      </c>
      <c r="L13" s="115">
        <f t="shared" si="2"/>
        <v>57</v>
      </c>
      <c r="M13" s="116">
        <f t="shared" si="2"/>
        <v>53.01</v>
      </c>
      <c r="N13" s="115">
        <f t="shared" si="2"/>
        <v>67</v>
      </c>
      <c r="O13" s="116">
        <f t="shared" si="2"/>
        <v>62.309999999999995</v>
      </c>
      <c r="P13" s="168">
        <f t="shared" si="1"/>
        <v>191.115</v>
      </c>
      <c r="Q13" s="171">
        <f>SUM(Q6:Q12)</f>
        <v>262</v>
      </c>
      <c r="R13" s="115">
        <f t="shared" si="2"/>
        <v>82</v>
      </c>
      <c r="S13" s="116">
        <f t="shared" si="2"/>
        <v>76.25999999999999</v>
      </c>
      <c r="T13" s="115">
        <f t="shared" si="2"/>
        <v>49</v>
      </c>
      <c r="U13" s="116">
        <f t="shared" si="2"/>
        <v>45.57</v>
      </c>
      <c r="V13" s="115">
        <f t="shared" si="2"/>
        <v>50</v>
      </c>
      <c r="W13" s="116">
        <f t="shared" si="2"/>
        <v>46.50000000000001</v>
      </c>
      <c r="X13" s="115">
        <f t="shared" si="2"/>
        <v>48</v>
      </c>
      <c r="Y13" s="116">
        <f t="shared" si="2"/>
        <v>44.63999999999999</v>
      </c>
      <c r="Z13" s="115">
        <f t="shared" si="2"/>
        <v>49</v>
      </c>
      <c r="AA13" s="116">
        <f t="shared" si="2"/>
        <v>45.57</v>
      </c>
      <c r="AB13" s="115">
        <f t="shared" si="2"/>
        <v>42</v>
      </c>
      <c r="AC13" s="116">
        <f t="shared" si="2"/>
        <v>39.06</v>
      </c>
      <c r="AD13" s="147">
        <f t="shared" si="2"/>
        <v>721.5</v>
      </c>
      <c r="AE13" s="116">
        <f t="shared" si="2"/>
        <v>670.995</v>
      </c>
      <c r="AF13" s="116">
        <f t="shared" si="2"/>
        <v>620.49</v>
      </c>
      <c r="AG13" s="116">
        <f t="shared" si="2"/>
        <v>569.9850000000001</v>
      </c>
      <c r="AH13" s="116">
        <f t="shared" si="2"/>
        <v>519.48</v>
      </c>
      <c r="AI13" s="116">
        <f t="shared" si="2"/>
        <v>468.975</v>
      </c>
      <c r="AJ13" s="116">
        <f t="shared" si="2"/>
        <v>418.46999999999997</v>
      </c>
      <c r="AK13" s="116">
        <f t="shared" si="2"/>
        <v>367.965</v>
      </c>
    </row>
  </sheetData>
  <sheetProtection/>
  <mergeCells count="24">
    <mergeCell ref="R4:S4"/>
    <mergeCell ref="B3:I3"/>
    <mergeCell ref="J3:Q3"/>
    <mergeCell ref="J4:K4"/>
    <mergeCell ref="L4:M4"/>
    <mergeCell ref="N4:O4"/>
    <mergeCell ref="AF4:AF5"/>
    <mergeCell ref="A3:A5"/>
    <mergeCell ref="R3:W3"/>
    <mergeCell ref="X3:AC3"/>
    <mergeCell ref="AD3:AE4"/>
    <mergeCell ref="B4:C4"/>
    <mergeCell ref="D4:E4"/>
    <mergeCell ref="F4:G4"/>
    <mergeCell ref="AG4:AG5"/>
    <mergeCell ref="AH4:AH5"/>
    <mergeCell ref="AI4:AI5"/>
    <mergeCell ref="AJ4:AJ5"/>
    <mergeCell ref="AK4:AK5"/>
    <mergeCell ref="T4:U4"/>
    <mergeCell ref="V4:W4"/>
    <mergeCell ref="X4:Y4"/>
    <mergeCell ref="Z4:AA4"/>
    <mergeCell ref="AB4:AC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K12"/>
  <sheetViews>
    <sheetView zoomScalePageLayoutView="0" workbookViewId="0" topLeftCell="A1">
      <selection activeCell="P10" activeCellId="1" sqref="H10:I10 P10:Q10"/>
    </sheetView>
  </sheetViews>
  <sheetFormatPr defaultColWidth="9.140625" defaultRowHeight="15"/>
  <cols>
    <col min="32" max="32" width="14.421875" style="0" customWidth="1"/>
    <col min="33" max="37" width="13.7109375" style="0" customWidth="1"/>
  </cols>
  <sheetData>
    <row r="1" ht="14.25">
      <c r="A1" t="s">
        <v>115</v>
      </c>
    </row>
    <row r="3" spans="1:37" ht="21">
      <c r="A3" s="152" t="s">
        <v>0</v>
      </c>
      <c r="B3" s="161" t="s">
        <v>93</v>
      </c>
      <c r="C3" s="162"/>
      <c r="D3" s="162"/>
      <c r="E3" s="162"/>
      <c r="F3" s="162"/>
      <c r="G3" s="162"/>
      <c r="H3" s="162"/>
      <c r="I3" s="163"/>
      <c r="J3" s="161" t="s">
        <v>94</v>
      </c>
      <c r="K3" s="162"/>
      <c r="L3" s="162"/>
      <c r="M3" s="162"/>
      <c r="N3" s="162"/>
      <c r="O3" s="162"/>
      <c r="P3" s="162"/>
      <c r="Q3" s="163"/>
      <c r="R3" s="150" t="s">
        <v>95</v>
      </c>
      <c r="S3" s="150"/>
      <c r="T3" s="150"/>
      <c r="U3" s="150"/>
      <c r="V3" s="150"/>
      <c r="W3" s="150"/>
      <c r="X3" s="150" t="s">
        <v>96</v>
      </c>
      <c r="Y3" s="150"/>
      <c r="Z3" s="150"/>
      <c r="AA3" s="150"/>
      <c r="AB3" s="150"/>
      <c r="AC3" s="150"/>
      <c r="AD3" s="154" t="s">
        <v>13</v>
      </c>
      <c r="AE3" s="154"/>
      <c r="AF3" s="62" t="s">
        <v>100</v>
      </c>
      <c r="AG3" s="76" t="s">
        <v>102</v>
      </c>
      <c r="AH3" s="82" t="s">
        <v>103</v>
      </c>
      <c r="AI3" s="88" t="s">
        <v>104</v>
      </c>
      <c r="AJ3" s="94" t="s">
        <v>105</v>
      </c>
      <c r="AK3" s="100" t="s">
        <v>106</v>
      </c>
    </row>
    <row r="4" spans="1:37" ht="21">
      <c r="A4" s="152"/>
      <c r="B4" s="151" t="s">
        <v>10</v>
      </c>
      <c r="C4" s="151"/>
      <c r="D4" s="151" t="s">
        <v>11</v>
      </c>
      <c r="E4" s="151"/>
      <c r="F4" s="151" t="s">
        <v>12</v>
      </c>
      <c r="G4" s="151"/>
      <c r="H4" s="166" t="s">
        <v>13</v>
      </c>
      <c r="I4" s="169" t="s">
        <v>112</v>
      </c>
      <c r="J4" s="19" t="s">
        <v>1</v>
      </c>
      <c r="K4" s="20"/>
      <c r="L4" s="19" t="s">
        <v>2</v>
      </c>
      <c r="M4" s="20"/>
      <c r="N4" s="19" t="s">
        <v>3</v>
      </c>
      <c r="O4" s="20"/>
      <c r="P4" s="166" t="s">
        <v>13</v>
      </c>
      <c r="Q4" s="169" t="s">
        <v>112</v>
      </c>
      <c r="R4" s="151" t="s">
        <v>4</v>
      </c>
      <c r="S4" s="151"/>
      <c r="T4" s="151" t="s">
        <v>5</v>
      </c>
      <c r="U4" s="151"/>
      <c r="V4" s="151" t="s">
        <v>6</v>
      </c>
      <c r="W4" s="151"/>
      <c r="X4" s="151" t="s">
        <v>7</v>
      </c>
      <c r="Y4" s="151"/>
      <c r="Z4" s="151" t="s">
        <v>8</v>
      </c>
      <c r="AA4" s="151"/>
      <c r="AB4" s="151" t="s">
        <v>9</v>
      </c>
      <c r="AC4" s="151"/>
      <c r="AD4" s="154"/>
      <c r="AE4" s="154"/>
      <c r="AF4" s="153" t="s">
        <v>101</v>
      </c>
      <c r="AG4" s="155" t="s">
        <v>107</v>
      </c>
      <c r="AH4" s="156" t="s">
        <v>108</v>
      </c>
      <c r="AI4" s="157" t="s">
        <v>109</v>
      </c>
      <c r="AJ4" s="158" t="s">
        <v>110</v>
      </c>
      <c r="AK4" s="159" t="s">
        <v>111</v>
      </c>
    </row>
    <row r="5" spans="1:37" ht="37.5">
      <c r="A5" s="152"/>
      <c r="B5" s="2" t="s">
        <v>91</v>
      </c>
      <c r="C5" s="3" t="s">
        <v>92</v>
      </c>
      <c r="D5" s="2" t="s">
        <v>91</v>
      </c>
      <c r="E5" s="3" t="s">
        <v>92</v>
      </c>
      <c r="F5" s="2" t="s">
        <v>91</v>
      </c>
      <c r="G5" s="3" t="s">
        <v>92</v>
      </c>
      <c r="H5" s="167" t="s">
        <v>113</v>
      </c>
      <c r="I5" s="170" t="s">
        <v>113</v>
      </c>
      <c r="J5" s="2" t="s">
        <v>91</v>
      </c>
      <c r="K5" s="3" t="s">
        <v>92</v>
      </c>
      <c r="L5" s="2" t="s">
        <v>91</v>
      </c>
      <c r="M5" s="3" t="s">
        <v>92</v>
      </c>
      <c r="N5" s="2" t="s">
        <v>91</v>
      </c>
      <c r="O5" s="3" t="s">
        <v>92</v>
      </c>
      <c r="P5" s="167" t="s">
        <v>114</v>
      </c>
      <c r="Q5" s="170" t="s">
        <v>114</v>
      </c>
      <c r="R5" s="2" t="s">
        <v>91</v>
      </c>
      <c r="S5" s="3" t="s">
        <v>92</v>
      </c>
      <c r="T5" s="2" t="s">
        <v>91</v>
      </c>
      <c r="U5" s="3" t="s">
        <v>92</v>
      </c>
      <c r="V5" s="2" t="s">
        <v>91</v>
      </c>
      <c r="W5" s="3" t="s">
        <v>92</v>
      </c>
      <c r="X5" s="2" t="s">
        <v>91</v>
      </c>
      <c r="Y5" s="3" t="s">
        <v>92</v>
      </c>
      <c r="Z5" s="2" t="s">
        <v>91</v>
      </c>
      <c r="AA5" s="3" t="s">
        <v>92</v>
      </c>
      <c r="AB5" s="2" t="s">
        <v>91</v>
      </c>
      <c r="AC5" s="3" t="s">
        <v>92</v>
      </c>
      <c r="AD5" s="2" t="s">
        <v>91</v>
      </c>
      <c r="AE5" s="3" t="s">
        <v>92</v>
      </c>
      <c r="AF5" s="153"/>
      <c r="AG5" s="155"/>
      <c r="AH5" s="156"/>
      <c r="AI5" s="157"/>
      <c r="AJ5" s="158"/>
      <c r="AK5" s="159"/>
    </row>
    <row r="6" spans="1:37" ht="21">
      <c r="A6" s="9" t="s">
        <v>32</v>
      </c>
      <c r="B6" s="10">
        <v>66</v>
      </c>
      <c r="C6" s="11">
        <v>61.38</v>
      </c>
      <c r="D6" s="10">
        <v>76</v>
      </c>
      <c r="E6" s="11">
        <v>70.68</v>
      </c>
      <c r="F6" s="10">
        <v>56</v>
      </c>
      <c r="G6" s="11">
        <v>52.08</v>
      </c>
      <c r="H6" s="179">
        <f>C6+E6+G6</f>
        <v>184.14</v>
      </c>
      <c r="I6" s="192">
        <v>182</v>
      </c>
      <c r="J6" s="10">
        <v>80</v>
      </c>
      <c r="K6" s="11">
        <v>74.4</v>
      </c>
      <c r="L6" s="10">
        <v>62</v>
      </c>
      <c r="M6" s="11">
        <v>57.66</v>
      </c>
      <c r="N6" s="10">
        <v>79</v>
      </c>
      <c r="O6" s="11">
        <v>73.47</v>
      </c>
      <c r="P6" s="179">
        <f>K6+M6+O6</f>
        <v>205.53</v>
      </c>
      <c r="Q6" s="192">
        <v>234</v>
      </c>
      <c r="R6" s="10">
        <v>74</v>
      </c>
      <c r="S6" s="11">
        <v>68.82</v>
      </c>
      <c r="T6" s="10">
        <v>54</v>
      </c>
      <c r="U6" s="11">
        <v>50.22</v>
      </c>
      <c r="V6" s="10">
        <v>55</v>
      </c>
      <c r="W6" s="11">
        <v>51.15</v>
      </c>
      <c r="X6" s="10">
        <v>70</v>
      </c>
      <c r="Y6" s="11">
        <v>65.1</v>
      </c>
      <c r="Z6" s="10">
        <v>57</v>
      </c>
      <c r="AA6" s="11">
        <v>53.01</v>
      </c>
      <c r="AB6" s="10">
        <v>45</v>
      </c>
      <c r="AC6" s="29">
        <v>41.85</v>
      </c>
      <c r="AD6" s="7">
        <f>B6+D6+F6+J6+L6+N6+R6+T6+V6+X6+Z6+AB6</f>
        <v>774</v>
      </c>
      <c r="AE6" s="8">
        <f>AD6*0.93</f>
        <v>719.82</v>
      </c>
      <c r="AF6" s="47">
        <f>0.86*AD6</f>
        <v>665.64</v>
      </c>
      <c r="AG6" s="77">
        <f>AD6*0.79</f>
        <v>611.46</v>
      </c>
      <c r="AH6" s="83">
        <f>AD6*0.72</f>
        <v>557.28</v>
      </c>
      <c r="AI6" s="89">
        <f>AD6*0.65</f>
        <v>503.1</v>
      </c>
      <c r="AJ6" s="95">
        <f>AD6*0.58</f>
        <v>448.91999999999996</v>
      </c>
      <c r="AK6" s="101">
        <f>AD6*0.51</f>
        <v>394.74</v>
      </c>
    </row>
    <row r="7" spans="1:37" ht="21">
      <c r="A7" s="9" t="s">
        <v>33</v>
      </c>
      <c r="B7" s="10">
        <v>21</v>
      </c>
      <c r="C7" s="11">
        <v>19.53</v>
      </c>
      <c r="D7" s="10">
        <v>27</v>
      </c>
      <c r="E7" s="11">
        <v>25.11</v>
      </c>
      <c r="F7" s="10">
        <v>22</v>
      </c>
      <c r="G7" s="11">
        <v>20.46</v>
      </c>
      <c r="H7" s="193">
        <f>C7+E7+G7</f>
        <v>65.1</v>
      </c>
      <c r="I7" s="194">
        <v>65</v>
      </c>
      <c r="J7" s="10">
        <v>31</v>
      </c>
      <c r="K7" s="11">
        <v>28.83</v>
      </c>
      <c r="L7" s="10">
        <v>24</v>
      </c>
      <c r="M7" s="11">
        <v>22.32</v>
      </c>
      <c r="N7" s="10">
        <v>26</v>
      </c>
      <c r="O7" s="11">
        <v>24.18</v>
      </c>
      <c r="P7" s="193">
        <f>K7+M7+O7</f>
        <v>75.33</v>
      </c>
      <c r="Q7" s="194">
        <v>76</v>
      </c>
      <c r="R7" s="10">
        <v>17</v>
      </c>
      <c r="S7" s="11">
        <v>15.81</v>
      </c>
      <c r="T7" s="10">
        <v>22</v>
      </c>
      <c r="U7" s="11">
        <v>20.46</v>
      </c>
      <c r="V7" s="10">
        <v>26</v>
      </c>
      <c r="W7" s="11">
        <v>24.18</v>
      </c>
      <c r="X7" s="10">
        <v>25</v>
      </c>
      <c r="Y7" s="11">
        <v>23.25</v>
      </c>
      <c r="Z7" s="10">
        <v>14</v>
      </c>
      <c r="AA7" s="11">
        <v>13.02</v>
      </c>
      <c r="AB7" s="10">
        <v>17</v>
      </c>
      <c r="AC7" s="29">
        <v>15.81</v>
      </c>
      <c r="AD7" s="10">
        <f>B7+D7+F7+J7+L7+N7+R7+T7+V7+X7+Z7+AB7</f>
        <v>272</v>
      </c>
      <c r="AE7" s="11">
        <f>AD7*0.93</f>
        <v>252.96</v>
      </c>
      <c r="AF7" s="48">
        <f>0.86*AD7</f>
        <v>233.92</v>
      </c>
      <c r="AG7" s="78">
        <f>AD7*0.79</f>
        <v>214.88</v>
      </c>
      <c r="AH7" s="84">
        <f>AD7*0.72</f>
        <v>195.84</v>
      </c>
      <c r="AI7" s="90">
        <f>AD7*0.65</f>
        <v>176.8</v>
      </c>
      <c r="AJ7" s="96">
        <f>AD7*0.58</f>
        <v>157.76</v>
      </c>
      <c r="AK7" s="102">
        <f>AD7*0.51</f>
        <v>138.72</v>
      </c>
    </row>
    <row r="8" spans="1:37" ht="21">
      <c r="A8" s="9" t="s">
        <v>34</v>
      </c>
      <c r="B8" s="10">
        <v>21</v>
      </c>
      <c r="C8" s="11">
        <v>19.53</v>
      </c>
      <c r="D8" s="10">
        <v>25</v>
      </c>
      <c r="E8" s="11">
        <v>23.25</v>
      </c>
      <c r="F8" s="10">
        <v>22</v>
      </c>
      <c r="G8" s="11">
        <v>20.46</v>
      </c>
      <c r="H8" s="193">
        <f>C8+E8+G8</f>
        <v>63.24</v>
      </c>
      <c r="I8" s="194">
        <v>79</v>
      </c>
      <c r="J8" s="10">
        <v>16</v>
      </c>
      <c r="K8" s="11">
        <v>14.879999999999999</v>
      </c>
      <c r="L8" s="10">
        <v>23</v>
      </c>
      <c r="M8" s="11">
        <v>21.39</v>
      </c>
      <c r="N8" s="10">
        <v>19</v>
      </c>
      <c r="O8" s="11">
        <v>17.67</v>
      </c>
      <c r="P8" s="193">
        <f>K8+M8+O8</f>
        <v>53.94</v>
      </c>
      <c r="Q8" s="194">
        <v>72</v>
      </c>
      <c r="R8" s="10">
        <v>20</v>
      </c>
      <c r="S8" s="11">
        <v>18.6</v>
      </c>
      <c r="T8" s="10">
        <v>16</v>
      </c>
      <c r="U8" s="11">
        <v>14.879999999999999</v>
      </c>
      <c r="V8" s="10">
        <v>22</v>
      </c>
      <c r="W8" s="11">
        <v>20.46</v>
      </c>
      <c r="X8" s="10">
        <v>20</v>
      </c>
      <c r="Y8" s="11">
        <v>18.6</v>
      </c>
      <c r="Z8" s="10">
        <v>9</v>
      </c>
      <c r="AA8" s="11">
        <v>8.37</v>
      </c>
      <c r="AB8" s="10">
        <v>23</v>
      </c>
      <c r="AC8" s="29">
        <v>21.39</v>
      </c>
      <c r="AD8" s="10">
        <f>B8+D8+F8+J8+L8+N8+R8+T8+V8+X8+Z8+AB8</f>
        <v>236</v>
      </c>
      <c r="AE8" s="11">
        <f>AD8*0.93</f>
        <v>219.48000000000002</v>
      </c>
      <c r="AF8" s="48">
        <f>0.86*AD8</f>
        <v>202.96</v>
      </c>
      <c r="AG8" s="78">
        <f>AD8*0.79</f>
        <v>186.44</v>
      </c>
      <c r="AH8" s="84">
        <f>AD8*0.72</f>
        <v>169.92</v>
      </c>
      <c r="AI8" s="90">
        <f>AD8*0.65</f>
        <v>153.4</v>
      </c>
      <c r="AJ8" s="96">
        <f>AD8*0.58</f>
        <v>136.88</v>
      </c>
      <c r="AK8" s="102">
        <f>AD8*0.51</f>
        <v>120.36</v>
      </c>
    </row>
    <row r="9" spans="1:37" ht="21">
      <c r="A9" s="24" t="s">
        <v>38</v>
      </c>
      <c r="B9" s="15">
        <v>10</v>
      </c>
      <c r="C9" s="16">
        <v>9.3</v>
      </c>
      <c r="D9" s="15">
        <v>14</v>
      </c>
      <c r="E9" s="16">
        <v>13.02</v>
      </c>
      <c r="F9" s="15">
        <v>5</v>
      </c>
      <c r="G9" s="16">
        <v>4.65</v>
      </c>
      <c r="H9" s="195">
        <f>C9+E9+G9</f>
        <v>26.97</v>
      </c>
      <c r="I9" s="199">
        <v>21</v>
      </c>
      <c r="J9" s="15">
        <v>10</v>
      </c>
      <c r="K9" s="16">
        <v>9.3</v>
      </c>
      <c r="L9" s="15">
        <v>8</v>
      </c>
      <c r="M9" s="16">
        <v>7.4399999999999995</v>
      </c>
      <c r="N9" s="15">
        <v>8</v>
      </c>
      <c r="O9" s="16">
        <v>7.4399999999999995</v>
      </c>
      <c r="P9" s="195">
        <f>K9+M9+O9</f>
        <v>24.18</v>
      </c>
      <c r="Q9" s="199">
        <v>70</v>
      </c>
      <c r="R9" s="15">
        <v>12</v>
      </c>
      <c r="S9" s="16">
        <v>11.16</v>
      </c>
      <c r="T9" s="15">
        <v>7</v>
      </c>
      <c r="U9" s="16">
        <v>6.51</v>
      </c>
      <c r="V9" s="15">
        <v>14</v>
      </c>
      <c r="W9" s="16">
        <v>13.02</v>
      </c>
      <c r="X9" s="15">
        <v>10</v>
      </c>
      <c r="Y9" s="16">
        <v>9.3</v>
      </c>
      <c r="Z9" s="15">
        <v>5</v>
      </c>
      <c r="AA9" s="16">
        <v>4.65</v>
      </c>
      <c r="AB9" s="15">
        <v>8</v>
      </c>
      <c r="AC9" s="30">
        <v>7.4399999999999995</v>
      </c>
      <c r="AD9" s="15">
        <f>B9+D9+F9+J9+L9+N9+R9+T9+V9+X9+Z9+AB9</f>
        <v>111</v>
      </c>
      <c r="AE9" s="23">
        <f>AD9*0.93</f>
        <v>103.23</v>
      </c>
      <c r="AF9" s="49">
        <f>0.86*AD9</f>
        <v>95.46</v>
      </c>
      <c r="AG9" s="79">
        <f>AD9*0.79</f>
        <v>87.69</v>
      </c>
      <c r="AH9" s="85">
        <f>AD9*0.72</f>
        <v>79.92</v>
      </c>
      <c r="AI9" s="91">
        <f>AD9*0.65</f>
        <v>72.15</v>
      </c>
      <c r="AJ9" s="97">
        <f>AD9*0.58</f>
        <v>64.38</v>
      </c>
      <c r="AK9" s="103">
        <f>AD9*0.51</f>
        <v>56.61</v>
      </c>
    </row>
    <row r="10" spans="1:37" ht="21">
      <c r="A10" s="149" t="s">
        <v>13</v>
      </c>
      <c r="B10" s="31">
        <f aca="true" t="shared" si="0" ref="B10:AC10">SUM(B6:B9)</f>
        <v>118</v>
      </c>
      <c r="C10" s="32">
        <f t="shared" si="0"/>
        <v>109.74</v>
      </c>
      <c r="D10" s="31">
        <f t="shared" si="0"/>
        <v>142</v>
      </c>
      <c r="E10" s="32">
        <f t="shared" si="0"/>
        <v>132.06</v>
      </c>
      <c r="F10" s="31">
        <f t="shared" si="0"/>
        <v>105</v>
      </c>
      <c r="G10" s="32">
        <f t="shared" si="0"/>
        <v>97.65</v>
      </c>
      <c r="H10" s="168">
        <f>C10+E10+G10</f>
        <v>339.45000000000005</v>
      </c>
      <c r="I10" s="171">
        <f>SUM(I6:I9)</f>
        <v>347</v>
      </c>
      <c r="J10" s="31">
        <f t="shared" si="0"/>
        <v>137</v>
      </c>
      <c r="K10" s="32">
        <f t="shared" si="0"/>
        <v>127.41</v>
      </c>
      <c r="L10" s="31">
        <f t="shared" si="0"/>
        <v>117</v>
      </c>
      <c r="M10" s="32">
        <f t="shared" si="0"/>
        <v>108.80999999999999</v>
      </c>
      <c r="N10" s="31">
        <f t="shared" si="0"/>
        <v>132</v>
      </c>
      <c r="O10" s="32">
        <f t="shared" si="0"/>
        <v>122.76</v>
      </c>
      <c r="P10" s="168">
        <f>K10+M10+O10</f>
        <v>358.97999999999996</v>
      </c>
      <c r="Q10" s="171">
        <f>SUM(Q6:Q9)</f>
        <v>452</v>
      </c>
      <c r="R10" s="31">
        <f t="shared" si="0"/>
        <v>123</v>
      </c>
      <c r="S10" s="32">
        <f t="shared" si="0"/>
        <v>114.38999999999999</v>
      </c>
      <c r="T10" s="31">
        <f t="shared" si="0"/>
        <v>99</v>
      </c>
      <c r="U10" s="32">
        <f t="shared" si="0"/>
        <v>92.07000000000001</v>
      </c>
      <c r="V10" s="31">
        <f t="shared" si="0"/>
        <v>117</v>
      </c>
      <c r="W10" s="32">
        <f t="shared" si="0"/>
        <v>108.80999999999999</v>
      </c>
      <c r="X10" s="31">
        <f t="shared" si="0"/>
        <v>125</v>
      </c>
      <c r="Y10" s="32">
        <f t="shared" si="0"/>
        <v>116.24999999999999</v>
      </c>
      <c r="Z10" s="31">
        <f t="shared" si="0"/>
        <v>85</v>
      </c>
      <c r="AA10" s="32">
        <f t="shared" si="0"/>
        <v>79.05000000000001</v>
      </c>
      <c r="AB10" s="31">
        <f t="shared" si="0"/>
        <v>93</v>
      </c>
      <c r="AC10" s="32">
        <f t="shared" si="0"/>
        <v>86.49000000000001</v>
      </c>
      <c r="AD10" s="51">
        <f>B10+D10+F10+J10+L10+N10+R10+T10+V10+X10+Z10+AB10</f>
        <v>1393</v>
      </c>
      <c r="AE10" s="41">
        <f>AD10*0.93</f>
        <v>1295.49</v>
      </c>
      <c r="AF10" s="54">
        <f>0.86*AD10</f>
        <v>1197.98</v>
      </c>
      <c r="AG10" s="81">
        <f>AD10*0.79</f>
        <v>1100.47</v>
      </c>
      <c r="AH10" s="87">
        <f>AD10*0.72</f>
        <v>1002.9599999999999</v>
      </c>
      <c r="AI10" s="93">
        <f>AD10*0.65</f>
        <v>905.45</v>
      </c>
      <c r="AJ10" s="99">
        <f>AD10*0.58</f>
        <v>807.9399999999999</v>
      </c>
      <c r="AK10" s="105">
        <f>AD10*0.51</f>
        <v>710.4300000000001</v>
      </c>
    </row>
    <row r="11" spans="1:31" ht="18.75">
      <c r="A11" s="25"/>
      <c r="B11" s="26"/>
      <c r="C11" s="27"/>
      <c r="D11" s="26"/>
      <c r="E11" s="27"/>
      <c r="F11" s="26"/>
      <c r="G11" s="27"/>
      <c r="H11" s="27"/>
      <c r="I11" s="27"/>
      <c r="J11" s="26"/>
      <c r="K11" s="27"/>
      <c r="L11" s="26"/>
      <c r="M11" s="27"/>
      <c r="N11" s="26"/>
      <c r="O11" s="27"/>
      <c r="P11" s="27"/>
      <c r="Q11" s="27"/>
      <c r="R11" s="26"/>
      <c r="S11" s="27"/>
      <c r="T11" s="26"/>
      <c r="U11" s="27"/>
      <c r="V11" s="26"/>
      <c r="W11" s="27"/>
      <c r="X11" s="26"/>
      <c r="Y11" s="27"/>
      <c r="Z11" s="26"/>
      <c r="AA11" s="27"/>
      <c r="AB11" s="26"/>
      <c r="AC11" s="27"/>
      <c r="AD11" s="26"/>
      <c r="AE11" s="27"/>
    </row>
    <row r="12" spans="1:31" ht="18.75">
      <c r="A12" s="25"/>
      <c r="B12" s="26"/>
      <c r="C12" s="27"/>
      <c r="D12" s="26"/>
      <c r="E12" s="27"/>
      <c r="F12" s="26"/>
      <c r="G12" s="27"/>
      <c r="H12" s="27"/>
      <c r="I12" s="27"/>
      <c r="J12" s="26"/>
      <c r="K12" s="27"/>
      <c r="L12" s="26"/>
      <c r="M12" s="27"/>
      <c r="N12" s="26"/>
      <c r="O12" s="27"/>
      <c r="P12" s="27"/>
      <c r="Q12" s="27"/>
      <c r="R12" s="26"/>
      <c r="S12" s="27"/>
      <c r="T12" s="26"/>
      <c r="U12" s="27"/>
      <c r="V12" s="26"/>
      <c r="W12" s="27"/>
      <c r="X12" s="26"/>
      <c r="Y12" s="27"/>
      <c r="Z12" s="26"/>
      <c r="AA12" s="27"/>
      <c r="AB12" s="26"/>
      <c r="AC12" s="27"/>
      <c r="AD12" s="26"/>
      <c r="AE12" s="27"/>
    </row>
  </sheetData>
  <sheetProtection/>
  <mergeCells count="21">
    <mergeCell ref="AH4:AH5"/>
    <mergeCell ref="AI4:AI5"/>
    <mergeCell ref="AJ4:AJ5"/>
    <mergeCell ref="AK4:AK5"/>
    <mergeCell ref="AB4:AC4"/>
    <mergeCell ref="AF4:AF5"/>
    <mergeCell ref="AD3:AE4"/>
    <mergeCell ref="B4:C4"/>
    <mergeCell ref="D4:E4"/>
    <mergeCell ref="F4:G4"/>
    <mergeCell ref="R4:S4"/>
    <mergeCell ref="AG4:AG5"/>
    <mergeCell ref="B3:I3"/>
    <mergeCell ref="J3:Q3"/>
    <mergeCell ref="T4:U4"/>
    <mergeCell ref="V4:W4"/>
    <mergeCell ref="X4:Y4"/>
    <mergeCell ref="Z4:AA4"/>
    <mergeCell ref="A3:A5"/>
    <mergeCell ref="R3:W3"/>
    <mergeCell ref="X3:AC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K11"/>
  <sheetViews>
    <sheetView zoomScalePageLayoutView="0" workbookViewId="0" topLeftCell="A1">
      <selection activeCell="P11" activeCellId="1" sqref="H11:I11 P11:Q11"/>
    </sheetView>
  </sheetViews>
  <sheetFormatPr defaultColWidth="9.140625" defaultRowHeight="15"/>
  <sheetData>
    <row r="1" ht="14.25">
      <c r="A1" t="s">
        <v>115</v>
      </c>
    </row>
    <row r="3" spans="1:37" ht="21">
      <c r="A3" s="152" t="s">
        <v>0</v>
      </c>
      <c r="B3" s="161" t="s">
        <v>93</v>
      </c>
      <c r="C3" s="162"/>
      <c r="D3" s="162"/>
      <c r="E3" s="162"/>
      <c r="F3" s="162"/>
      <c r="G3" s="162"/>
      <c r="H3" s="162"/>
      <c r="I3" s="163"/>
      <c r="J3" s="161" t="s">
        <v>94</v>
      </c>
      <c r="K3" s="162"/>
      <c r="L3" s="162"/>
      <c r="M3" s="162"/>
      <c r="N3" s="162"/>
      <c r="O3" s="162"/>
      <c r="P3" s="162"/>
      <c r="Q3" s="163"/>
      <c r="R3" s="150" t="s">
        <v>95</v>
      </c>
      <c r="S3" s="150"/>
      <c r="T3" s="150"/>
      <c r="U3" s="150"/>
      <c r="V3" s="150"/>
      <c r="W3" s="150"/>
      <c r="X3" s="150" t="s">
        <v>96</v>
      </c>
      <c r="Y3" s="150"/>
      <c r="Z3" s="150"/>
      <c r="AA3" s="150"/>
      <c r="AB3" s="150"/>
      <c r="AC3" s="150"/>
      <c r="AD3" s="154" t="s">
        <v>13</v>
      </c>
      <c r="AE3" s="154"/>
      <c r="AF3" s="62" t="s">
        <v>100</v>
      </c>
      <c r="AG3" s="76" t="s">
        <v>102</v>
      </c>
      <c r="AH3" s="82" t="s">
        <v>103</v>
      </c>
      <c r="AI3" s="88" t="s">
        <v>104</v>
      </c>
      <c r="AJ3" s="94" t="s">
        <v>105</v>
      </c>
      <c r="AK3" s="100" t="s">
        <v>106</v>
      </c>
    </row>
    <row r="4" spans="1:37" ht="21">
      <c r="A4" s="152"/>
      <c r="B4" s="151" t="s">
        <v>10</v>
      </c>
      <c r="C4" s="151"/>
      <c r="D4" s="151" t="s">
        <v>11</v>
      </c>
      <c r="E4" s="151"/>
      <c r="F4" s="151" t="s">
        <v>12</v>
      </c>
      <c r="G4" s="151"/>
      <c r="H4" s="166" t="s">
        <v>13</v>
      </c>
      <c r="I4" s="169" t="s">
        <v>112</v>
      </c>
      <c r="J4" s="19" t="s">
        <v>1</v>
      </c>
      <c r="K4" s="20"/>
      <c r="L4" s="19" t="s">
        <v>2</v>
      </c>
      <c r="M4" s="20"/>
      <c r="N4" s="19" t="s">
        <v>3</v>
      </c>
      <c r="O4" s="20"/>
      <c r="P4" s="166" t="s">
        <v>13</v>
      </c>
      <c r="Q4" s="169" t="s">
        <v>112</v>
      </c>
      <c r="R4" s="151" t="s">
        <v>4</v>
      </c>
      <c r="S4" s="151"/>
      <c r="T4" s="151" t="s">
        <v>5</v>
      </c>
      <c r="U4" s="151"/>
      <c r="V4" s="151" t="s">
        <v>6</v>
      </c>
      <c r="W4" s="151"/>
      <c r="X4" s="151" t="s">
        <v>7</v>
      </c>
      <c r="Y4" s="151"/>
      <c r="Z4" s="151" t="s">
        <v>8</v>
      </c>
      <c r="AA4" s="151"/>
      <c r="AB4" s="151" t="s">
        <v>9</v>
      </c>
      <c r="AC4" s="151"/>
      <c r="AD4" s="154"/>
      <c r="AE4" s="154"/>
      <c r="AF4" s="153" t="s">
        <v>101</v>
      </c>
      <c r="AG4" s="155" t="s">
        <v>107</v>
      </c>
      <c r="AH4" s="156" t="s">
        <v>108</v>
      </c>
      <c r="AI4" s="157" t="s">
        <v>109</v>
      </c>
      <c r="AJ4" s="158" t="s">
        <v>110</v>
      </c>
      <c r="AK4" s="159" t="s">
        <v>111</v>
      </c>
    </row>
    <row r="5" spans="1:37" ht="37.5">
      <c r="A5" s="152"/>
      <c r="B5" s="2" t="s">
        <v>91</v>
      </c>
      <c r="C5" s="3" t="s">
        <v>92</v>
      </c>
      <c r="D5" s="2" t="s">
        <v>91</v>
      </c>
      <c r="E5" s="3" t="s">
        <v>92</v>
      </c>
      <c r="F5" s="2" t="s">
        <v>91</v>
      </c>
      <c r="G5" s="3" t="s">
        <v>92</v>
      </c>
      <c r="H5" s="167" t="s">
        <v>113</v>
      </c>
      <c r="I5" s="170" t="s">
        <v>113</v>
      </c>
      <c r="J5" s="2" t="s">
        <v>91</v>
      </c>
      <c r="K5" s="3" t="s">
        <v>92</v>
      </c>
      <c r="L5" s="2" t="s">
        <v>91</v>
      </c>
      <c r="M5" s="3" t="s">
        <v>92</v>
      </c>
      <c r="N5" s="2" t="s">
        <v>91</v>
      </c>
      <c r="O5" s="3" t="s">
        <v>92</v>
      </c>
      <c r="P5" s="167" t="s">
        <v>114</v>
      </c>
      <c r="Q5" s="170" t="s">
        <v>114</v>
      </c>
      <c r="R5" s="2" t="s">
        <v>91</v>
      </c>
      <c r="S5" s="3" t="s">
        <v>92</v>
      </c>
      <c r="T5" s="2" t="s">
        <v>91</v>
      </c>
      <c r="U5" s="3" t="s">
        <v>92</v>
      </c>
      <c r="V5" s="2" t="s">
        <v>91</v>
      </c>
      <c r="W5" s="3" t="s">
        <v>92</v>
      </c>
      <c r="X5" s="2" t="s">
        <v>91</v>
      </c>
      <c r="Y5" s="3" t="s">
        <v>92</v>
      </c>
      <c r="Z5" s="2" t="s">
        <v>91</v>
      </c>
      <c r="AA5" s="3" t="s">
        <v>92</v>
      </c>
      <c r="AB5" s="2" t="s">
        <v>91</v>
      </c>
      <c r="AC5" s="3" t="s">
        <v>92</v>
      </c>
      <c r="AD5" s="2" t="s">
        <v>91</v>
      </c>
      <c r="AE5" s="3" t="s">
        <v>92</v>
      </c>
      <c r="AF5" s="153"/>
      <c r="AG5" s="155"/>
      <c r="AH5" s="156"/>
      <c r="AI5" s="157"/>
      <c r="AJ5" s="158"/>
      <c r="AK5" s="159"/>
    </row>
    <row r="6" spans="1:37" s="5" customFormat="1" ht="21">
      <c r="A6" s="9" t="s">
        <v>35</v>
      </c>
      <c r="B6" s="126">
        <v>8</v>
      </c>
      <c r="C6" s="127">
        <v>7.4399999999999995</v>
      </c>
      <c r="D6" s="126">
        <v>15</v>
      </c>
      <c r="E6" s="127">
        <v>13.95</v>
      </c>
      <c r="F6" s="126">
        <v>18</v>
      </c>
      <c r="G6" s="127">
        <v>16.74</v>
      </c>
      <c r="H6" s="179">
        <f>C6+E6+G6</f>
        <v>38.129999999999995</v>
      </c>
      <c r="I6" s="192">
        <v>52</v>
      </c>
      <c r="J6" s="126">
        <v>12</v>
      </c>
      <c r="K6" s="127">
        <v>11.16</v>
      </c>
      <c r="L6" s="126">
        <v>11</v>
      </c>
      <c r="M6" s="127">
        <v>10.23</v>
      </c>
      <c r="N6" s="126">
        <v>15</v>
      </c>
      <c r="O6" s="127">
        <v>13.95</v>
      </c>
      <c r="P6" s="179">
        <f>K6+M6+O6</f>
        <v>35.34</v>
      </c>
      <c r="Q6" s="192">
        <v>49</v>
      </c>
      <c r="R6" s="126">
        <v>16</v>
      </c>
      <c r="S6" s="127">
        <v>14.879999999999999</v>
      </c>
      <c r="T6" s="126">
        <v>15</v>
      </c>
      <c r="U6" s="127">
        <v>13.95</v>
      </c>
      <c r="V6" s="126">
        <v>15</v>
      </c>
      <c r="W6" s="127">
        <v>13.95</v>
      </c>
      <c r="X6" s="126">
        <v>17</v>
      </c>
      <c r="Y6" s="127">
        <v>15.81</v>
      </c>
      <c r="Z6" s="126">
        <v>15</v>
      </c>
      <c r="AA6" s="127">
        <v>13.95</v>
      </c>
      <c r="AB6" s="126">
        <v>14</v>
      </c>
      <c r="AC6" s="127">
        <v>13.02</v>
      </c>
      <c r="AD6" s="128">
        <v>171</v>
      </c>
      <c r="AE6" s="129">
        <v>159.03</v>
      </c>
      <c r="AF6" s="130">
        <v>147.06</v>
      </c>
      <c r="AG6" s="131">
        <v>135.09</v>
      </c>
      <c r="AH6" s="132">
        <v>123.11999999999999</v>
      </c>
      <c r="AI6" s="133">
        <v>111.15</v>
      </c>
      <c r="AJ6" s="134">
        <v>99.17999999999999</v>
      </c>
      <c r="AK6" s="135">
        <v>87.21000000000001</v>
      </c>
    </row>
    <row r="7" spans="1:37" s="5" customFormat="1" ht="21">
      <c r="A7" s="9" t="s">
        <v>36</v>
      </c>
      <c r="B7" s="126">
        <v>34</v>
      </c>
      <c r="C7" s="127">
        <v>31.62</v>
      </c>
      <c r="D7" s="126">
        <v>45</v>
      </c>
      <c r="E7" s="127">
        <v>41.85</v>
      </c>
      <c r="F7" s="126">
        <v>47</v>
      </c>
      <c r="G7" s="127">
        <v>43.71</v>
      </c>
      <c r="H7" s="193">
        <f>C7+E7+G7</f>
        <v>117.18</v>
      </c>
      <c r="I7" s="194">
        <v>122</v>
      </c>
      <c r="J7" s="126">
        <v>51</v>
      </c>
      <c r="K7" s="127">
        <v>47.43</v>
      </c>
      <c r="L7" s="126">
        <v>45</v>
      </c>
      <c r="M7" s="127">
        <v>41.85</v>
      </c>
      <c r="N7" s="126">
        <v>53</v>
      </c>
      <c r="O7" s="127">
        <v>49.29</v>
      </c>
      <c r="P7" s="193">
        <f>K7+M7+O7</f>
        <v>138.57</v>
      </c>
      <c r="Q7" s="194">
        <v>120</v>
      </c>
      <c r="R7" s="126">
        <v>50</v>
      </c>
      <c r="S7" s="127">
        <v>46.5</v>
      </c>
      <c r="T7" s="126">
        <v>47</v>
      </c>
      <c r="U7" s="127">
        <v>43.71</v>
      </c>
      <c r="V7" s="126">
        <v>43</v>
      </c>
      <c r="W7" s="127">
        <v>39.99</v>
      </c>
      <c r="X7" s="126">
        <v>41</v>
      </c>
      <c r="Y7" s="127">
        <v>38.13</v>
      </c>
      <c r="Z7" s="126">
        <v>37</v>
      </c>
      <c r="AA7" s="127">
        <v>34.41</v>
      </c>
      <c r="AB7" s="126">
        <v>28</v>
      </c>
      <c r="AC7" s="127">
        <v>26.04</v>
      </c>
      <c r="AD7" s="128">
        <v>521</v>
      </c>
      <c r="AE7" s="129">
        <v>484.53</v>
      </c>
      <c r="AF7" s="130">
        <v>448.06</v>
      </c>
      <c r="AG7" s="131">
        <v>411.59000000000003</v>
      </c>
      <c r="AH7" s="132">
        <v>375.12</v>
      </c>
      <c r="AI7" s="133">
        <v>338.65000000000003</v>
      </c>
      <c r="AJ7" s="134">
        <v>302.18</v>
      </c>
      <c r="AK7" s="135">
        <v>265.71</v>
      </c>
    </row>
    <row r="8" spans="1:37" s="5" customFormat="1" ht="21">
      <c r="A8" s="9" t="s">
        <v>37</v>
      </c>
      <c r="B8" s="126">
        <v>6</v>
      </c>
      <c r="C8" s="127">
        <v>5.58</v>
      </c>
      <c r="D8" s="126">
        <v>7</v>
      </c>
      <c r="E8" s="127">
        <v>6.51</v>
      </c>
      <c r="F8" s="126">
        <v>6</v>
      </c>
      <c r="G8" s="127">
        <v>5.58</v>
      </c>
      <c r="H8" s="193">
        <f>C8+E8+G8</f>
        <v>17.67</v>
      </c>
      <c r="I8" s="194">
        <v>21</v>
      </c>
      <c r="J8" s="126">
        <v>7</v>
      </c>
      <c r="K8" s="127">
        <v>6.51</v>
      </c>
      <c r="L8" s="126">
        <v>7</v>
      </c>
      <c r="M8" s="127">
        <v>6.51</v>
      </c>
      <c r="N8" s="126">
        <v>6</v>
      </c>
      <c r="O8" s="127">
        <v>5.58</v>
      </c>
      <c r="P8" s="193">
        <f>K8+M8+O8</f>
        <v>18.6</v>
      </c>
      <c r="Q8" s="194">
        <v>18</v>
      </c>
      <c r="R8" s="126">
        <v>6</v>
      </c>
      <c r="S8" s="127">
        <v>5.58</v>
      </c>
      <c r="T8" s="126">
        <v>6</v>
      </c>
      <c r="U8" s="127">
        <v>5.58</v>
      </c>
      <c r="V8" s="126">
        <v>7</v>
      </c>
      <c r="W8" s="127">
        <v>6.51</v>
      </c>
      <c r="X8" s="126">
        <v>5</v>
      </c>
      <c r="Y8" s="127">
        <v>4.65</v>
      </c>
      <c r="Z8" s="126">
        <v>3</v>
      </c>
      <c r="AA8" s="127">
        <v>2.79</v>
      </c>
      <c r="AB8" s="126">
        <v>8</v>
      </c>
      <c r="AC8" s="127">
        <v>7.4399999999999995</v>
      </c>
      <c r="AD8" s="128">
        <v>74</v>
      </c>
      <c r="AE8" s="129">
        <v>68.82</v>
      </c>
      <c r="AF8" s="130">
        <v>63.64</v>
      </c>
      <c r="AG8" s="131">
        <v>58.46</v>
      </c>
      <c r="AH8" s="132">
        <v>53.28</v>
      </c>
      <c r="AI8" s="133">
        <v>48.1</v>
      </c>
      <c r="AJ8" s="134">
        <v>42.919999999999995</v>
      </c>
      <c r="AK8" s="135">
        <v>37.74</v>
      </c>
    </row>
    <row r="9" spans="1:37" s="5" customFormat="1" ht="21">
      <c r="A9" s="9" t="s">
        <v>39</v>
      </c>
      <c r="B9" s="126">
        <v>2</v>
      </c>
      <c r="C9" s="127">
        <v>1.8599999999999999</v>
      </c>
      <c r="D9" s="126">
        <v>5</v>
      </c>
      <c r="E9" s="127">
        <v>4.65</v>
      </c>
      <c r="F9" s="126">
        <v>5</v>
      </c>
      <c r="G9" s="127">
        <v>4.65</v>
      </c>
      <c r="H9" s="193">
        <f>C9+E9+G9</f>
        <v>11.16</v>
      </c>
      <c r="I9" s="194">
        <v>6</v>
      </c>
      <c r="J9" s="126">
        <v>6</v>
      </c>
      <c r="K9" s="127">
        <v>5.58</v>
      </c>
      <c r="L9" s="148">
        <v>3.5</v>
      </c>
      <c r="M9" s="127">
        <v>3.255</v>
      </c>
      <c r="N9" s="148">
        <v>2</v>
      </c>
      <c r="O9" s="127">
        <v>1.8599999999999999</v>
      </c>
      <c r="P9" s="193">
        <f>K9+M9+O9</f>
        <v>10.695</v>
      </c>
      <c r="Q9" s="194">
        <v>10</v>
      </c>
      <c r="R9" s="148">
        <v>3</v>
      </c>
      <c r="S9" s="127">
        <v>2.79</v>
      </c>
      <c r="T9" s="148">
        <v>3</v>
      </c>
      <c r="U9" s="127">
        <v>2.79</v>
      </c>
      <c r="V9" s="148">
        <v>1</v>
      </c>
      <c r="W9" s="127">
        <v>0.9299999999999999</v>
      </c>
      <c r="X9" s="148">
        <v>2.5</v>
      </c>
      <c r="Y9" s="127">
        <v>2.325</v>
      </c>
      <c r="Z9" s="126">
        <v>2</v>
      </c>
      <c r="AA9" s="127">
        <v>1.8599999999999999</v>
      </c>
      <c r="AB9" s="126">
        <v>1</v>
      </c>
      <c r="AC9" s="127">
        <v>0.9299999999999999</v>
      </c>
      <c r="AD9" s="128">
        <v>36</v>
      </c>
      <c r="AE9" s="129">
        <v>33.48</v>
      </c>
      <c r="AF9" s="130">
        <v>30.96</v>
      </c>
      <c r="AG9" s="131">
        <v>28.44</v>
      </c>
      <c r="AH9" s="132">
        <v>25.919999999999998</v>
      </c>
      <c r="AI9" s="133">
        <v>23.400000000000002</v>
      </c>
      <c r="AJ9" s="134">
        <v>20.88</v>
      </c>
      <c r="AK9" s="135">
        <v>18.36</v>
      </c>
    </row>
    <row r="10" spans="1:37" s="5" customFormat="1" ht="21">
      <c r="A10" s="24" t="s">
        <v>51</v>
      </c>
      <c r="B10" s="136">
        <v>5</v>
      </c>
      <c r="C10" s="137">
        <v>4.65</v>
      </c>
      <c r="D10" s="136">
        <v>4</v>
      </c>
      <c r="E10" s="137">
        <v>3.7199999999999998</v>
      </c>
      <c r="F10" s="136">
        <v>5</v>
      </c>
      <c r="G10" s="137">
        <v>4.65</v>
      </c>
      <c r="H10" s="195">
        <f>C10+E10+G10</f>
        <v>13.020000000000001</v>
      </c>
      <c r="I10" s="197">
        <v>17</v>
      </c>
      <c r="J10" s="136">
        <v>3</v>
      </c>
      <c r="K10" s="137">
        <v>2.79</v>
      </c>
      <c r="L10" s="136">
        <v>4</v>
      </c>
      <c r="M10" s="137">
        <v>3.7199999999999998</v>
      </c>
      <c r="N10" s="136">
        <v>7</v>
      </c>
      <c r="O10" s="137">
        <v>6.51</v>
      </c>
      <c r="P10" s="195">
        <f>K10+M10+O10</f>
        <v>13.02</v>
      </c>
      <c r="Q10" s="197">
        <v>17</v>
      </c>
      <c r="R10" s="136">
        <v>3</v>
      </c>
      <c r="S10" s="137">
        <v>2.79</v>
      </c>
      <c r="T10" s="136">
        <v>5</v>
      </c>
      <c r="U10" s="137">
        <v>4.65</v>
      </c>
      <c r="V10" s="136">
        <v>2</v>
      </c>
      <c r="W10" s="137">
        <v>1.8599999999999999</v>
      </c>
      <c r="X10" s="136">
        <v>3</v>
      </c>
      <c r="Y10" s="137">
        <v>2.79</v>
      </c>
      <c r="Z10" s="136">
        <v>2</v>
      </c>
      <c r="AA10" s="137">
        <v>1.8599999999999999</v>
      </c>
      <c r="AB10" s="136">
        <v>5</v>
      </c>
      <c r="AC10" s="137">
        <v>4.65</v>
      </c>
      <c r="AD10" s="138">
        <v>48</v>
      </c>
      <c r="AE10" s="139">
        <v>44.64</v>
      </c>
      <c r="AF10" s="140">
        <v>41.28</v>
      </c>
      <c r="AG10" s="141">
        <v>37.92</v>
      </c>
      <c r="AH10" s="142">
        <v>34.56</v>
      </c>
      <c r="AI10" s="143">
        <v>31.200000000000003</v>
      </c>
      <c r="AJ10" s="144">
        <v>27.839999999999996</v>
      </c>
      <c r="AK10" s="145">
        <v>24.48</v>
      </c>
    </row>
    <row r="11" spans="1:37" ht="21">
      <c r="A11" s="146" t="s">
        <v>13</v>
      </c>
      <c r="B11" s="115">
        <f aca="true" t="shared" si="0" ref="B11:AK11">SUM(B6:B10)</f>
        <v>55</v>
      </c>
      <c r="C11" s="116">
        <f t="shared" si="0"/>
        <v>51.15</v>
      </c>
      <c r="D11" s="115">
        <f t="shared" si="0"/>
        <v>76</v>
      </c>
      <c r="E11" s="116">
        <f t="shared" si="0"/>
        <v>70.67999999999999</v>
      </c>
      <c r="F11" s="115">
        <f t="shared" si="0"/>
        <v>81</v>
      </c>
      <c r="G11" s="116">
        <f t="shared" si="0"/>
        <v>75.33000000000001</v>
      </c>
      <c r="H11" s="168">
        <f>C11+E11+G11</f>
        <v>197.16</v>
      </c>
      <c r="I11" s="171">
        <f>SUM(I6:I10)</f>
        <v>218</v>
      </c>
      <c r="J11" s="115">
        <f t="shared" si="0"/>
        <v>79</v>
      </c>
      <c r="K11" s="116">
        <f t="shared" si="0"/>
        <v>73.47000000000001</v>
      </c>
      <c r="L11" s="115">
        <f t="shared" si="0"/>
        <v>70.5</v>
      </c>
      <c r="M11" s="116">
        <f t="shared" si="0"/>
        <v>65.565</v>
      </c>
      <c r="N11" s="115">
        <f t="shared" si="0"/>
        <v>83</v>
      </c>
      <c r="O11" s="116">
        <f t="shared" si="0"/>
        <v>77.19</v>
      </c>
      <c r="P11" s="168">
        <f>K11+M11+O11</f>
        <v>216.22500000000002</v>
      </c>
      <c r="Q11" s="171">
        <f>SUM(Q6:Q10)</f>
        <v>214</v>
      </c>
      <c r="R11" s="115">
        <f t="shared" si="0"/>
        <v>78</v>
      </c>
      <c r="S11" s="116">
        <f t="shared" si="0"/>
        <v>72.54</v>
      </c>
      <c r="T11" s="115">
        <f t="shared" si="0"/>
        <v>76</v>
      </c>
      <c r="U11" s="116">
        <f t="shared" si="0"/>
        <v>70.68</v>
      </c>
      <c r="V11" s="115">
        <f t="shared" si="0"/>
        <v>68</v>
      </c>
      <c r="W11" s="116">
        <f t="shared" si="0"/>
        <v>63.239999999999995</v>
      </c>
      <c r="X11" s="115">
        <f t="shared" si="0"/>
        <v>68.5</v>
      </c>
      <c r="Y11" s="116">
        <f t="shared" si="0"/>
        <v>63.705000000000005</v>
      </c>
      <c r="Z11" s="115">
        <f t="shared" si="0"/>
        <v>59</v>
      </c>
      <c r="AA11" s="116">
        <f t="shared" si="0"/>
        <v>54.87</v>
      </c>
      <c r="AB11" s="115">
        <f t="shared" si="0"/>
        <v>56</v>
      </c>
      <c r="AC11" s="116">
        <f t="shared" si="0"/>
        <v>52.08</v>
      </c>
      <c r="AD11" s="147">
        <f t="shared" si="0"/>
        <v>850</v>
      </c>
      <c r="AE11" s="116">
        <f t="shared" si="0"/>
        <v>790.4999999999999</v>
      </c>
      <c r="AF11" s="116">
        <f t="shared" si="0"/>
        <v>731</v>
      </c>
      <c r="AG11" s="116">
        <f t="shared" si="0"/>
        <v>671.5000000000001</v>
      </c>
      <c r="AH11" s="116">
        <f t="shared" si="0"/>
        <v>612</v>
      </c>
      <c r="AI11" s="116">
        <f t="shared" si="0"/>
        <v>552.5000000000001</v>
      </c>
      <c r="AJ11" s="116">
        <f t="shared" si="0"/>
        <v>493</v>
      </c>
      <c r="AK11" s="116">
        <f t="shared" si="0"/>
        <v>433.5</v>
      </c>
    </row>
  </sheetData>
  <sheetProtection/>
  <mergeCells count="21">
    <mergeCell ref="R4:S4"/>
    <mergeCell ref="B3:I3"/>
    <mergeCell ref="J3:Q3"/>
    <mergeCell ref="AF4:AF5"/>
    <mergeCell ref="A3:A5"/>
    <mergeCell ref="R3:W3"/>
    <mergeCell ref="X3:AC3"/>
    <mergeCell ref="AD3:AE4"/>
    <mergeCell ref="B4:C4"/>
    <mergeCell ref="D4:E4"/>
    <mergeCell ref="F4:G4"/>
    <mergeCell ref="AG4:AG5"/>
    <mergeCell ref="AH4:AH5"/>
    <mergeCell ref="AI4:AI5"/>
    <mergeCell ref="AJ4:AJ5"/>
    <mergeCell ref="AK4:AK5"/>
    <mergeCell ref="T4:U4"/>
    <mergeCell ref="V4:W4"/>
    <mergeCell ref="X4:Y4"/>
    <mergeCell ref="Z4:AA4"/>
    <mergeCell ref="AB4:AC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K13"/>
  <sheetViews>
    <sheetView zoomScalePageLayoutView="0" workbookViewId="0" topLeftCell="A1">
      <selection activeCell="P13" activeCellId="1" sqref="H13:I13 P13:Q13"/>
    </sheetView>
  </sheetViews>
  <sheetFormatPr defaultColWidth="9.140625" defaultRowHeight="15"/>
  <cols>
    <col min="32" max="32" width="14.421875" style="0" customWidth="1"/>
    <col min="33" max="37" width="13.7109375" style="0" customWidth="1"/>
  </cols>
  <sheetData>
    <row r="1" ht="14.25">
      <c r="A1" t="s">
        <v>115</v>
      </c>
    </row>
    <row r="3" spans="1:37" ht="21">
      <c r="A3" s="152" t="s">
        <v>0</v>
      </c>
      <c r="B3" s="161" t="s">
        <v>93</v>
      </c>
      <c r="C3" s="162"/>
      <c r="D3" s="162"/>
      <c r="E3" s="162"/>
      <c r="F3" s="162"/>
      <c r="G3" s="162"/>
      <c r="H3" s="162"/>
      <c r="I3" s="163"/>
      <c r="J3" s="161" t="s">
        <v>94</v>
      </c>
      <c r="K3" s="162"/>
      <c r="L3" s="162"/>
      <c r="M3" s="162"/>
      <c r="N3" s="162"/>
      <c r="O3" s="162"/>
      <c r="P3" s="162"/>
      <c r="Q3" s="163"/>
      <c r="R3" s="150" t="s">
        <v>95</v>
      </c>
      <c r="S3" s="150"/>
      <c r="T3" s="150"/>
      <c r="U3" s="150"/>
      <c r="V3" s="150"/>
      <c r="W3" s="150"/>
      <c r="X3" s="150" t="s">
        <v>96</v>
      </c>
      <c r="Y3" s="150"/>
      <c r="Z3" s="150"/>
      <c r="AA3" s="150"/>
      <c r="AB3" s="150"/>
      <c r="AC3" s="150"/>
      <c r="AD3" s="154" t="s">
        <v>13</v>
      </c>
      <c r="AE3" s="154"/>
      <c r="AF3" s="62" t="s">
        <v>100</v>
      </c>
      <c r="AG3" s="76" t="s">
        <v>102</v>
      </c>
      <c r="AH3" s="82" t="s">
        <v>103</v>
      </c>
      <c r="AI3" s="88" t="s">
        <v>104</v>
      </c>
      <c r="AJ3" s="94" t="s">
        <v>105</v>
      </c>
      <c r="AK3" s="100" t="s">
        <v>106</v>
      </c>
    </row>
    <row r="4" spans="1:37" ht="21">
      <c r="A4" s="152"/>
      <c r="B4" s="151" t="s">
        <v>10</v>
      </c>
      <c r="C4" s="151"/>
      <c r="D4" s="151" t="s">
        <v>11</v>
      </c>
      <c r="E4" s="151"/>
      <c r="F4" s="151" t="s">
        <v>12</v>
      </c>
      <c r="G4" s="151"/>
      <c r="H4" s="166" t="s">
        <v>13</v>
      </c>
      <c r="I4" s="169" t="s">
        <v>112</v>
      </c>
      <c r="J4" s="19" t="s">
        <v>1</v>
      </c>
      <c r="K4" s="20"/>
      <c r="L4" s="19" t="s">
        <v>2</v>
      </c>
      <c r="M4" s="20"/>
      <c r="N4" s="19" t="s">
        <v>3</v>
      </c>
      <c r="O4" s="20"/>
      <c r="P4" s="166" t="s">
        <v>13</v>
      </c>
      <c r="Q4" s="169" t="s">
        <v>112</v>
      </c>
      <c r="R4" s="151" t="s">
        <v>4</v>
      </c>
      <c r="S4" s="151"/>
      <c r="T4" s="151" t="s">
        <v>5</v>
      </c>
      <c r="U4" s="151"/>
      <c r="V4" s="151" t="s">
        <v>6</v>
      </c>
      <c r="W4" s="151"/>
      <c r="X4" s="151" t="s">
        <v>7</v>
      </c>
      <c r="Y4" s="151"/>
      <c r="Z4" s="151" t="s">
        <v>8</v>
      </c>
      <c r="AA4" s="151"/>
      <c r="AB4" s="151" t="s">
        <v>9</v>
      </c>
      <c r="AC4" s="151"/>
      <c r="AD4" s="154"/>
      <c r="AE4" s="154"/>
      <c r="AF4" s="153" t="s">
        <v>101</v>
      </c>
      <c r="AG4" s="155" t="s">
        <v>107</v>
      </c>
      <c r="AH4" s="156" t="s">
        <v>108</v>
      </c>
      <c r="AI4" s="157" t="s">
        <v>109</v>
      </c>
      <c r="AJ4" s="158" t="s">
        <v>110</v>
      </c>
      <c r="AK4" s="159" t="s">
        <v>111</v>
      </c>
    </row>
    <row r="5" spans="1:37" ht="37.5">
      <c r="A5" s="152"/>
      <c r="B5" s="2" t="s">
        <v>91</v>
      </c>
      <c r="C5" s="3" t="s">
        <v>92</v>
      </c>
      <c r="D5" s="2" t="s">
        <v>91</v>
      </c>
      <c r="E5" s="3" t="s">
        <v>92</v>
      </c>
      <c r="F5" s="2" t="s">
        <v>91</v>
      </c>
      <c r="G5" s="3" t="s">
        <v>92</v>
      </c>
      <c r="H5" s="167" t="s">
        <v>113</v>
      </c>
      <c r="I5" s="170" t="s">
        <v>113</v>
      </c>
      <c r="J5" s="2" t="s">
        <v>91</v>
      </c>
      <c r="K5" s="3" t="s">
        <v>92</v>
      </c>
      <c r="L5" s="2" t="s">
        <v>91</v>
      </c>
      <c r="M5" s="3" t="s">
        <v>92</v>
      </c>
      <c r="N5" s="2" t="s">
        <v>91</v>
      </c>
      <c r="O5" s="3" t="s">
        <v>92</v>
      </c>
      <c r="P5" s="167" t="s">
        <v>114</v>
      </c>
      <c r="Q5" s="170" t="s">
        <v>114</v>
      </c>
      <c r="R5" s="2" t="s">
        <v>91</v>
      </c>
      <c r="S5" s="3" t="s">
        <v>92</v>
      </c>
      <c r="T5" s="2" t="s">
        <v>91</v>
      </c>
      <c r="U5" s="3" t="s">
        <v>92</v>
      </c>
      <c r="V5" s="2" t="s">
        <v>91</v>
      </c>
      <c r="W5" s="3" t="s">
        <v>92</v>
      </c>
      <c r="X5" s="2" t="s">
        <v>91</v>
      </c>
      <c r="Y5" s="3" t="s">
        <v>92</v>
      </c>
      <c r="Z5" s="2" t="s">
        <v>91</v>
      </c>
      <c r="AA5" s="3" t="s">
        <v>92</v>
      </c>
      <c r="AB5" s="2" t="s">
        <v>91</v>
      </c>
      <c r="AC5" s="3" t="s">
        <v>92</v>
      </c>
      <c r="AD5" s="2" t="s">
        <v>91</v>
      </c>
      <c r="AE5" s="3" t="s">
        <v>92</v>
      </c>
      <c r="AF5" s="153"/>
      <c r="AG5" s="155"/>
      <c r="AH5" s="156"/>
      <c r="AI5" s="157"/>
      <c r="AJ5" s="158"/>
      <c r="AK5" s="159"/>
    </row>
    <row r="6" spans="1:37" ht="21">
      <c r="A6" s="9" t="s">
        <v>77</v>
      </c>
      <c r="B6" s="10">
        <v>38</v>
      </c>
      <c r="C6" s="11">
        <f aca="true" t="shared" si="0" ref="C6:C12">B6-(B6*7/100)</f>
        <v>35.34</v>
      </c>
      <c r="D6" s="10">
        <v>34</v>
      </c>
      <c r="E6" s="11">
        <f aca="true" t="shared" si="1" ref="E6:E12">D6-(D6*7/100)</f>
        <v>31.62</v>
      </c>
      <c r="F6" s="10">
        <v>26</v>
      </c>
      <c r="G6" s="11">
        <f aca="true" t="shared" si="2" ref="G6:G12">F6-(F6*7/100)</f>
        <v>24.18</v>
      </c>
      <c r="H6" s="179">
        <f>C6+E6+G6</f>
        <v>91.14000000000001</v>
      </c>
      <c r="I6" s="192">
        <v>84</v>
      </c>
      <c r="J6" s="10">
        <v>33</v>
      </c>
      <c r="K6" s="11">
        <f aca="true" t="shared" si="3" ref="K6:K12">J6-(J6*7/100)</f>
        <v>30.69</v>
      </c>
      <c r="L6" s="10">
        <v>37</v>
      </c>
      <c r="M6" s="11">
        <f aca="true" t="shared" si="4" ref="M6:M12">L6-(L6*7/100)</f>
        <v>34.41</v>
      </c>
      <c r="N6" s="10">
        <v>32</v>
      </c>
      <c r="O6" s="11">
        <f aca="true" t="shared" si="5" ref="O6:O12">N6-(N6*7/100)</f>
        <v>29.759999999999998</v>
      </c>
      <c r="P6" s="179">
        <f>K6+M6+O6</f>
        <v>94.85999999999999</v>
      </c>
      <c r="Q6" s="192">
        <v>95</v>
      </c>
      <c r="R6" s="10">
        <v>40</v>
      </c>
      <c r="S6" s="11">
        <f aca="true" t="shared" si="6" ref="S6:S12">R6-(R6*7/100)</f>
        <v>37.2</v>
      </c>
      <c r="T6" s="10">
        <v>29</v>
      </c>
      <c r="U6" s="11">
        <f aca="true" t="shared" si="7" ref="U6:U12">T6-(T6*7/100)</f>
        <v>26.97</v>
      </c>
      <c r="V6" s="10">
        <v>39</v>
      </c>
      <c r="W6" s="11">
        <f aca="true" t="shared" si="8" ref="W6:W12">V6-(V6*7/100)</f>
        <v>36.27</v>
      </c>
      <c r="X6" s="10">
        <v>35</v>
      </c>
      <c r="Y6" s="11">
        <f aca="true" t="shared" si="9" ref="Y6:Y12">X6-(X6*7/100)</f>
        <v>32.55</v>
      </c>
      <c r="Z6" s="10">
        <v>41</v>
      </c>
      <c r="AA6" s="11">
        <f aca="true" t="shared" si="10" ref="AA6:AA12">Z6-(Z6*7/100)</f>
        <v>38.13</v>
      </c>
      <c r="AB6" s="10">
        <v>26</v>
      </c>
      <c r="AC6" s="11">
        <f aca="true" t="shared" si="11" ref="AC6:AC12">AB6-(AB6*7/100)</f>
        <v>24.18</v>
      </c>
      <c r="AD6" s="7">
        <f>B6+D6+F6+J6+L6+N6+R6+T6+V6+X6+Z6+AB6</f>
        <v>410</v>
      </c>
      <c r="AE6" s="8">
        <f>AD6*0.93</f>
        <v>381.3</v>
      </c>
      <c r="AF6" s="47">
        <f>0.86*AD6</f>
        <v>352.6</v>
      </c>
      <c r="AG6" s="77">
        <f aca="true" t="shared" si="12" ref="AG6:AG13">AD6*0.79</f>
        <v>323.90000000000003</v>
      </c>
      <c r="AH6" s="83">
        <f aca="true" t="shared" si="13" ref="AH6:AH13">AD6*0.72</f>
        <v>295.2</v>
      </c>
      <c r="AI6" s="89">
        <f aca="true" t="shared" si="14" ref="AI6:AI13">AD6*0.65</f>
        <v>266.5</v>
      </c>
      <c r="AJ6" s="95">
        <f aca="true" t="shared" si="15" ref="AJ6:AJ13">AD6*0.58</f>
        <v>237.79999999999998</v>
      </c>
      <c r="AK6" s="101">
        <f aca="true" t="shared" si="16" ref="AK6:AK13">AD6*0.51</f>
        <v>209.1</v>
      </c>
    </row>
    <row r="7" spans="1:37" ht="21">
      <c r="A7" s="9" t="s">
        <v>78</v>
      </c>
      <c r="B7" s="10">
        <v>14</v>
      </c>
      <c r="C7" s="11">
        <f t="shared" si="0"/>
        <v>13.02</v>
      </c>
      <c r="D7" s="10">
        <v>12</v>
      </c>
      <c r="E7" s="11">
        <f t="shared" si="1"/>
        <v>11.16</v>
      </c>
      <c r="F7" s="10">
        <v>11</v>
      </c>
      <c r="G7" s="11">
        <f t="shared" si="2"/>
        <v>10.23</v>
      </c>
      <c r="H7" s="193">
        <f aca="true" t="shared" si="17" ref="H7:H13">C7+E7+G7</f>
        <v>34.41</v>
      </c>
      <c r="I7" s="194">
        <v>33</v>
      </c>
      <c r="J7" s="10">
        <v>11</v>
      </c>
      <c r="K7" s="11">
        <f t="shared" si="3"/>
        <v>10.23</v>
      </c>
      <c r="L7" s="10">
        <v>12</v>
      </c>
      <c r="M7" s="11">
        <f t="shared" si="4"/>
        <v>11.16</v>
      </c>
      <c r="N7" s="10">
        <v>13</v>
      </c>
      <c r="O7" s="11">
        <f t="shared" si="5"/>
        <v>12.09</v>
      </c>
      <c r="P7" s="193">
        <f aca="true" t="shared" si="18" ref="P7:P13">K7+M7+O7</f>
        <v>33.480000000000004</v>
      </c>
      <c r="Q7" s="194">
        <v>33</v>
      </c>
      <c r="R7" s="10">
        <v>11</v>
      </c>
      <c r="S7" s="11">
        <f t="shared" si="6"/>
        <v>10.23</v>
      </c>
      <c r="T7" s="10">
        <v>16</v>
      </c>
      <c r="U7" s="11">
        <f t="shared" si="7"/>
        <v>14.879999999999999</v>
      </c>
      <c r="V7" s="10">
        <v>15</v>
      </c>
      <c r="W7" s="11">
        <f t="shared" si="8"/>
        <v>13.95</v>
      </c>
      <c r="X7" s="10">
        <v>15</v>
      </c>
      <c r="Y7" s="11">
        <f t="shared" si="9"/>
        <v>13.95</v>
      </c>
      <c r="Z7" s="10">
        <v>11</v>
      </c>
      <c r="AA7" s="11">
        <f t="shared" si="10"/>
        <v>10.23</v>
      </c>
      <c r="AB7" s="10">
        <v>9</v>
      </c>
      <c r="AC7" s="11">
        <f t="shared" si="11"/>
        <v>8.37</v>
      </c>
      <c r="AD7" s="10">
        <f>B7+D7+F7+J7+L7+N7+R7+T7+V7+X7+Z7+AB7</f>
        <v>150</v>
      </c>
      <c r="AE7" s="11">
        <f aca="true" t="shared" si="19" ref="AE7:AE12">AD7*0.93</f>
        <v>139.5</v>
      </c>
      <c r="AF7" s="48">
        <f aca="true" t="shared" si="20" ref="AF7:AF13">0.86*AD7</f>
        <v>129</v>
      </c>
      <c r="AG7" s="78">
        <f t="shared" si="12"/>
        <v>118.5</v>
      </c>
      <c r="AH7" s="84">
        <f t="shared" si="13"/>
        <v>108</v>
      </c>
      <c r="AI7" s="90">
        <f t="shared" si="14"/>
        <v>97.5</v>
      </c>
      <c r="AJ7" s="96">
        <f t="shared" si="15"/>
        <v>87</v>
      </c>
      <c r="AK7" s="102">
        <f t="shared" si="16"/>
        <v>76.5</v>
      </c>
    </row>
    <row r="8" spans="1:37" ht="21">
      <c r="A8" s="9" t="s">
        <v>79</v>
      </c>
      <c r="B8" s="10">
        <v>5</v>
      </c>
      <c r="C8" s="11">
        <f t="shared" si="0"/>
        <v>4.65</v>
      </c>
      <c r="D8" s="10">
        <v>7</v>
      </c>
      <c r="E8" s="11">
        <f t="shared" si="1"/>
        <v>6.51</v>
      </c>
      <c r="F8" s="10">
        <v>2</v>
      </c>
      <c r="G8" s="11">
        <f t="shared" si="2"/>
        <v>1.8599999999999999</v>
      </c>
      <c r="H8" s="193">
        <f t="shared" si="17"/>
        <v>13.02</v>
      </c>
      <c r="I8" s="194">
        <v>22</v>
      </c>
      <c r="J8" s="10">
        <v>3</v>
      </c>
      <c r="K8" s="11">
        <f t="shared" si="3"/>
        <v>2.79</v>
      </c>
      <c r="L8" s="10">
        <v>9</v>
      </c>
      <c r="M8" s="11">
        <f t="shared" si="4"/>
        <v>8.37</v>
      </c>
      <c r="N8" s="10">
        <v>4</v>
      </c>
      <c r="O8" s="11">
        <f t="shared" si="5"/>
        <v>3.7199999999999998</v>
      </c>
      <c r="P8" s="193">
        <f t="shared" si="18"/>
        <v>14.879999999999999</v>
      </c>
      <c r="Q8" s="194">
        <v>21</v>
      </c>
      <c r="R8" s="10">
        <v>3</v>
      </c>
      <c r="S8" s="11">
        <f t="shared" si="6"/>
        <v>2.79</v>
      </c>
      <c r="T8" s="10">
        <v>4</v>
      </c>
      <c r="U8" s="11">
        <f t="shared" si="7"/>
        <v>3.7199999999999998</v>
      </c>
      <c r="V8" s="10">
        <v>6</v>
      </c>
      <c r="W8" s="11">
        <f t="shared" si="8"/>
        <v>5.58</v>
      </c>
      <c r="X8" s="10">
        <v>3</v>
      </c>
      <c r="Y8" s="11">
        <f t="shared" si="9"/>
        <v>2.79</v>
      </c>
      <c r="Z8" s="10">
        <v>3</v>
      </c>
      <c r="AA8" s="11">
        <f t="shared" si="10"/>
        <v>2.79</v>
      </c>
      <c r="AB8" s="10">
        <v>5</v>
      </c>
      <c r="AC8" s="11">
        <f t="shared" si="11"/>
        <v>4.65</v>
      </c>
      <c r="AD8" s="10">
        <f aca="true" t="shared" si="21" ref="AD8:AD13">B8+D8+F8+J8+L8+N8+R8+T8+V8+X8+Z8+AB8</f>
        <v>54</v>
      </c>
      <c r="AE8" s="11">
        <f t="shared" si="19"/>
        <v>50.220000000000006</v>
      </c>
      <c r="AF8" s="48">
        <f t="shared" si="20"/>
        <v>46.44</v>
      </c>
      <c r="AG8" s="78">
        <f t="shared" si="12"/>
        <v>42.660000000000004</v>
      </c>
      <c r="AH8" s="84">
        <f t="shared" si="13"/>
        <v>38.879999999999995</v>
      </c>
      <c r="AI8" s="90">
        <f t="shared" si="14"/>
        <v>35.1</v>
      </c>
      <c r="AJ8" s="96">
        <f t="shared" si="15"/>
        <v>31.319999999999997</v>
      </c>
      <c r="AK8" s="102">
        <f t="shared" si="16"/>
        <v>27.54</v>
      </c>
    </row>
    <row r="9" spans="1:37" ht="21">
      <c r="A9" s="9" t="s">
        <v>80</v>
      </c>
      <c r="B9" s="10">
        <v>16</v>
      </c>
      <c r="C9" s="11">
        <f t="shared" si="0"/>
        <v>14.879999999999999</v>
      </c>
      <c r="D9" s="10">
        <v>16</v>
      </c>
      <c r="E9" s="11">
        <f t="shared" si="1"/>
        <v>14.879999999999999</v>
      </c>
      <c r="F9" s="10">
        <v>9</v>
      </c>
      <c r="G9" s="11">
        <f t="shared" si="2"/>
        <v>8.37</v>
      </c>
      <c r="H9" s="193">
        <f t="shared" si="17"/>
        <v>38.129999999999995</v>
      </c>
      <c r="I9" s="194">
        <v>24</v>
      </c>
      <c r="J9" s="10">
        <v>20</v>
      </c>
      <c r="K9" s="11">
        <f t="shared" si="3"/>
        <v>18.6</v>
      </c>
      <c r="L9" s="10">
        <v>15</v>
      </c>
      <c r="M9" s="11">
        <f t="shared" si="4"/>
        <v>13.95</v>
      </c>
      <c r="N9" s="10">
        <v>16</v>
      </c>
      <c r="O9" s="11">
        <f t="shared" si="5"/>
        <v>14.879999999999999</v>
      </c>
      <c r="P9" s="193">
        <f t="shared" si="18"/>
        <v>47.42999999999999</v>
      </c>
      <c r="Q9" s="194">
        <v>36</v>
      </c>
      <c r="R9" s="10">
        <v>7</v>
      </c>
      <c r="S9" s="11">
        <f t="shared" si="6"/>
        <v>6.51</v>
      </c>
      <c r="T9" s="10">
        <v>14</v>
      </c>
      <c r="U9" s="11">
        <f t="shared" si="7"/>
        <v>13.02</v>
      </c>
      <c r="V9" s="10">
        <v>13</v>
      </c>
      <c r="W9" s="11">
        <f t="shared" si="8"/>
        <v>12.09</v>
      </c>
      <c r="X9" s="10">
        <v>13</v>
      </c>
      <c r="Y9" s="11">
        <f t="shared" si="9"/>
        <v>12.09</v>
      </c>
      <c r="Z9" s="10">
        <v>14</v>
      </c>
      <c r="AA9" s="11">
        <f t="shared" si="10"/>
        <v>13.02</v>
      </c>
      <c r="AB9" s="10">
        <v>10</v>
      </c>
      <c r="AC9" s="11">
        <f t="shared" si="11"/>
        <v>9.3</v>
      </c>
      <c r="AD9" s="10">
        <f t="shared" si="21"/>
        <v>163</v>
      </c>
      <c r="AE9" s="11">
        <f t="shared" si="19"/>
        <v>151.59</v>
      </c>
      <c r="AF9" s="48">
        <f t="shared" si="20"/>
        <v>140.18</v>
      </c>
      <c r="AG9" s="78">
        <f t="shared" si="12"/>
        <v>128.77</v>
      </c>
      <c r="AH9" s="84">
        <f t="shared" si="13"/>
        <v>117.36</v>
      </c>
      <c r="AI9" s="90">
        <f t="shared" si="14"/>
        <v>105.95</v>
      </c>
      <c r="AJ9" s="96">
        <f t="shared" si="15"/>
        <v>94.53999999999999</v>
      </c>
      <c r="AK9" s="102">
        <f t="shared" si="16"/>
        <v>83.13</v>
      </c>
    </row>
    <row r="10" spans="1:37" ht="21">
      <c r="A10" s="9" t="s">
        <v>81</v>
      </c>
      <c r="B10" s="10">
        <v>28</v>
      </c>
      <c r="C10" s="11">
        <f t="shared" si="0"/>
        <v>26.04</v>
      </c>
      <c r="D10" s="10">
        <v>26</v>
      </c>
      <c r="E10" s="11">
        <f t="shared" si="1"/>
        <v>24.18</v>
      </c>
      <c r="F10" s="10">
        <v>28</v>
      </c>
      <c r="G10" s="11">
        <f t="shared" si="2"/>
        <v>26.04</v>
      </c>
      <c r="H10" s="193">
        <f t="shared" si="17"/>
        <v>76.25999999999999</v>
      </c>
      <c r="I10" s="197">
        <v>62</v>
      </c>
      <c r="J10" s="10">
        <v>26</v>
      </c>
      <c r="K10" s="11">
        <f t="shared" si="3"/>
        <v>24.18</v>
      </c>
      <c r="L10" s="10">
        <v>30</v>
      </c>
      <c r="M10" s="11">
        <f t="shared" si="4"/>
        <v>27.9</v>
      </c>
      <c r="N10" s="10">
        <v>34</v>
      </c>
      <c r="O10" s="11">
        <f t="shared" si="5"/>
        <v>31.62</v>
      </c>
      <c r="P10" s="193">
        <f t="shared" si="18"/>
        <v>83.7</v>
      </c>
      <c r="Q10" s="197">
        <v>103</v>
      </c>
      <c r="R10" s="10">
        <v>31</v>
      </c>
      <c r="S10" s="11">
        <f t="shared" si="6"/>
        <v>28.83</v>
      </c>
      <c r="T10" s="10">
        <v>24</v>
      </c>
      <c r="U10" s="11">
        <f t="shared" si="7"/>
        <v>22.32</v>
      </c>
      <c r="V10" s="10">
        <v>23</v>
      </c>
      <c r="W10" s="11">
        <f t="shared" si="8"/>
        <v>21.39</v>
      </c>
      <c r="X10" s="10">
        <v>39</v>
      </c>
      <c r="Y10" s="11">
        <f t="shared" si="9"/>
        <v>36.27</v>
      </c>
      <c r="Z10" s="10">
        <v>32</v>
      </c>
      <c r="AA10" s="11">
        <f t="shared" si="10"/>
        <v>29.759999999999998</v>
      </c>
      <c r="AB10" s="10">
        <v>35</v>
      </c>
      <c r="AC10" s="11">
        <f t="shared" si="11"/>
        <v>32.55</v>
      </c>
      <c r="AD10" s="10">
        <f t="shared" si="21"/>
        <v>356</v>
      </c>
      <c r="AE10" s="11">
        <f t="shared" si="19"/>
        <v>331.08000000000004</v>
      </c>
      <c r="AF10" s="48">
        <f t="shared" si="20"/>
        <v>306.15999999999997</v>
      </c>
      <c r="AG10" s="78">
        <f t="shared" si="12"/>
        <v>281.24</v>
      </c>
      <c r="AH10" s="84">
        <f t="shared" si="13"/>
        <v>256.32</v>
      </c>
      <c r="AI10" s="90">
        <f t="shared" si="14"/>
        <v>231.4</v>
      </c>
      <c r="AJ10" s="96">
        <f t="shared" si="15"/>
        <v>206.48</v>
      </c>
      <c r="AK10" s="102">
        <f t="shared" si="16"/>
        <v>181.56</v>
      </c>
    </row>
    <row r="11" spans="1:37" ht="21">
      <c r="A11" s="9" t="s">
        <v>82</v>
      </c>
      <c r="B11" s="10">
        <v>2</v>
      </c>
      <c r="C11" s="11">
        <f t="shared" si="0"/>
        <v>1.8599999999999999</v>
      </c>
      <c r="D11" s="10">
        <v>3</v>
      </c>
      <c r="E11" s="11">
        <f t="shared" si="1"/>
        <v>2.79</v>
      </c>
      <c r="F11" s="10">
        <v>2</v>
      </c>
      <c r="G11" s="11">
        <f t="shared" si="2"/>
        <v>1.8599999999999999</v>
      </c>
      <c r="H11" s="193">
        <f t="shared" si="17"/>
        <v>6.51</v>
      </c>
      <c r="I11" s="194">
        <v>10</v>
      </c>
      <c r="J11" s="10">
        <v>3</v>
      </c>
      <c r="K11" s="11">
        <f t="shared" si="3"/>
        <v>2.79</v>
      </c>
      <c r="L11" s="10">
        <v>1</v>
      </c>
      <c r="M11" s="11">
        <f t="shared" si="4"/>
        <v>0.9299999999999999</v>
      </c>
      <c r="N11" s="10">
        <v>3</v>
      </c>
      <c r="O11" s="11">
        <f t="shared" si="5"/>
        <v>2.79</v>
      </c>
      <c r="P11" s="193">
        <f t="shared" si="18"/>
        <v>6.51</v>
      </c>
      <c r="Q11" s="194">
        <v>8</v>
      </c>
      <c r="R11" s="10">
        <v>3</v>
      </c>
      <c r="S11" s="11">
        <f t="shared" si="6"/>
        <v>2.79</v>
      </c>
      <c r="T11" s="10">
        <v>3</v>
      </c>
      <c r="U11" s="11">
        <f t="shared" si="7"/>
        <v>2.79</v>
      </c>
      <c r="V11" s="10">
        <v>3</v>
      </c>
      <c r="W11" s="11">
        <f t="shared" si="8"/>
        <v>2.79</v>
      </c>
      <c r="X11" s="12">
        <v>1.5</v>
      </c>
      <c r="Y11" s="11">
        <f t="shared" si="9"/>
        <v>1.395</v>
      </c>
      <c r="Z11" s="10">
        <v>2</v>
      </c>
      <c r="AA11" s="11">
        <f t="shared" si="10"/>
        <v>1.8599999999999999</v>
      </c>
      <c r="AB11" s="10">
        <v>1</v>
      </c>
      <c r="AC11" s="11">
        <f t="shared" si="11"/>
        <v>0.9299999999999999</v>
      </c>
      <c r="AD11" s="12">
        <f t="shared" si="21"/>
        <v>27.5</v>
      </c>
      <c r="AE11" s="11">
        <f t="shared" si="19"/>
        <v>25.575000000000003</v>
      </c>
      <c r="AF11" s="48">
        <f t="shared" si="20"/>
        <v>23.65</v>
      </c>
      <c r="AG11" s="78">
        <f t="shared" si="12"/>
        <v>21.725</v>
      </c>
      <c r="AH11" s="84">
        <f t="shared" si="13"/>
        <v>19.8</v>
      </c>
      <c r="AI11" s="90">
        <f t="shared" si="14"/>
        <v>17.875</v>
      </c>
      <c r="AJ11" s="96">
        <f t="shared" si="15"/>
        <v>15.95</v>
      </c>
      <c r="AK11" s="102">
        <f t="shared" si="16"/>
        <v>14.025</v>
      </c>
    </row>
    <row r="12" spans="1:37" ht="21">
      <c r="A12" s="24" t="s">
        <v>83</v>
      </c>
      <c r="B12" s="15">
        <v>20</v>
      </c>
      <c r="C12" s="16">
        <f t="shared" si="0"/>
        <v>18.6</v>
      </c>
      <c r="D12" s="15">
        <v>16</v>
      </c>
      <c r="E12" s="16">
        <f t="shared" si="1"/>
        <v>14.879999999999999</v>
      </c>
      <c r="F12" s="15">
        <v>15</v>
      </c>
      <c r="G12" s="16">
        <f t="shared" si="2"/>
        <v>13.95</v>
      </c>
      <c r="H12" s="195">
        <f t="shared" si="17"/>
        <v>47.43000000000001</v>
      </c>
      <c r="I12" s="197">
        <v>53</v>
      </c>
      <c r="J12" s="15">
        <v>18</v>
      </c>
      <c r="K12" s="16">
        <f t="shared" si="3"/>
        <v>16.74</v>
      </c>
      <c r="L12" s="15">
        <v>15</v>
      </c>
      <c r="M12" s="16">
        <f t="shared" si="4"/>
        <v>13.95</v>
      </c>
      <c r="N12" s="15">
        <v>20</v>
      </c>
      <c r="O12" s="16">
        <f t="shared" si="5"/>
        <v>18.6</v>
      </c>
      <c r="P12" s="195">
        <f t="shared" si="18"/>
        <v>49.29</v>
      </c>
      <c r="Q12" s="197">
        <v>65</v>
      </c>
      <c r="R12" s="15">
        <v>18</v>
      </c>
      <c r="S12" s="16">
        <f t="shared" si="6"/>
        <v>16.74</v>
      </c>
      <c r="T12" s="15">
        <v>17</v>
      </c>
      <c r="U12" s="16">
        <f t="shared" si="7"/>
        <v>15.81</v>
      </c>
      <c r="V12" s="15">
        <v>13</v>
      </c>
      <c r="W12" s="16">
        <f t="shared" si="8"/>
        <v>12.09</v>
      </c>
      <c r="X12" s="15">
        <v>19</v>
      </c>
      <c r="Y12" s="16">
        <f t="shared" si="9"/>
        <v>17.67</v>
      </c>
      <c r="Z12" s="15">
        <v>16</v>
      </c>
      <c r="AA12" s="16">
        <f t="shared" si="10"/>
        <v>14.879999999999999</v>
      </c>
      <c r="AB12" s="15">
        <v>16</v>
      </c>
      <c r="AC12" s="16">
        <f t="shared" si="11"/>
        <v>14.879999999999999</v>
      </c>
      <c r="AD12" s="15">
        <f t="shared" si="21"/>
        <v>203</v>
      </c>
      <c r="AE12" s="23">
        <f t="shared" si="19"/>
        <v>188.79000000000002</v>
      </c>
      <c r="AF12" s="49">
        <f t="shared" si="20"/>
        <v>174.57999999999998</v>
      </c>
      <c r="AG12" s="79">
        <f t="shared" si="12"/>
        <v>160.37</v>
      </c>
      <c r="AH12" s="85">
        <f t="shared" si="13"/>
        <v>146.16</v>
      </c>
      <c r="AI12" s="91">
        <f t="shared" si="14"/>
        <v>131.95000000000002</v>
      </c>
      <c r="AJ12" s="97">
        <f t="shared" si="15"/>
        <v>117.74</v>
      </c>
      <c r="AK12" s="103">
        <f t="shared" si="16"/>
        <v>103.53</v>
      </c>
    </row>
    <row r="13" spans="1:37" ht="21">
      <c r="A13" s="51" t="s">
        <v>13</v>
      </c>
      <c r="B13" s="51">
        <f aca="true" t="shared" si="22" ref="B13:AC13">SUM(B6:B12)</f>
        <v>123</v>
      </c>
      <c r="C13" s="58">
        <f t="shared" si="22"/>
        <v>114.39000000000001</v>
      </c>
      <c r="D13" s="51">
        <f t="shared" si="22"/>
        <v>114</v>
      </c>
      <c r="E13" s="58">
        <f t="shared" si="22"/>
        <v>106.02</v>
      </c>
      <c r="F13" s="51">
        <f t="shared" si="22"/>
        <v>93</v>
      </c>
      <c r="G13" s="58">
        <f t="shared" si="22"/>
        <v>86.49</v>
      </c>
      <c r="H13" s="168">
        <f t="shared" si="17"/>
        <v>306.90000000000003</v>
      </c>
      <c r="I13" s="171">
        <f>SUM(I6:I12)</f>
        <v>288</v>
      </c>
      <c r="J13" s="51">
        <f t="shared" si="22"/>
        <v>114</v>
      </c>
      <c r="K13" s="58">
        <f t="shared" si="22"/>
        <v>106.02000000000001</v>
      </c>
      <c r="L13" s="51">
        <f t="shared" si="22"/>
        <v>119</v>
      </c>
      <c r="M13" s="58">
        <f t="shared" si="22"/>
        <v>110.67</v>
      </c>
      <c r="N13" s="51">
        <f t="shared" si="22"/>
        <v>122</v>
      </c>
      <c r="O13" s="58">
        <f t="shared" si="22"/>
        <v>113.46000000000001</v>
      </c>
      <c r="P13" s="168">
        <f t="shared" si="18"/>
        <v>330.15</v>
      </c>
      <c r="Q13" s="171">
        <f>SUM(Q6:Q12)</f>
        <v>361</v>
      </c>
      <c r="R13" s="51">
        <f t="shared" si="22"/>
        <v>113</v>
      </c>
      <c r="S13" s="58">
        <f t="shared" si="22"/>
        <v>105.09</v>
      </c>
      <c r="T13" s="51">
        <f t="shared" si="22"/>
        <v>107</v>
      </c>
      <c r="U13" s="58">
        <f t="shared" si="22"/>
        <v>99.51</v>
      </c>
      <c r="V13" s="51">
        <f t="shared" si="22"/>
        <v>112</v>
      </c>
      <c r="W13" s="58">
        <f t="shared" si="22"/>
        <v>104.16000000000001</v>
      </c>
      <c r="X13" s="58">
        <f t="shared" si="22"/>
        <v>125.5</v>
      </c>
      <c r="Y13" s="58">
        <f t="shared" si="22"/>
        <v>116.715</v>
      </c>
      <c r="Z13" s="51">
        <f t="shared" si="22"/>
        <v>119</v>
      </c>
      <c r="AA13" s="58">
        <f t="shared" si="22"/>
        <v>110.67</v>
      </c>
      <c r="AB13" s="51">
        <f t="shared" si="22"/>
        <v>102</v>
      </c>
      <c r="AC13" s="58">
        <f t="shared" si="22"/>
        <v>94.86</v>
      </c>
      <c r="AD13" s="58">
        <f t="shared" si="21"/>
        <v>1363.5</v>
      </c>
      <c r="AE13" s="58">
        <f>SUM(AE6:AE12)</f>
        <v>1268.055</v>
      </c>
      <c r="AF13" s="54">
        <f t="shared" si="20"/>
        <v>1172.61</v>
      </c>
      <c r="AG13" s="81">
        <f t="shared" si="12"/>
        <v>1077.165</v>
      </c>
      <c r="AH13" s="87">
        <f t="shared" si="13"/>
        <v>981.7199999999999</v>
      </c>
      <c r="AI13" s="93">
        <f t="shared" si="14"/>
        <v>886.275</v>
      </c>
      <c r="AJ13" s="99">
        <f t="shared" si="15"/>
        <v>790.8299999999999</v>
      </c>
      <c r="AK13" s="105">
        <f t="shared" si="16"/>
        <v>695.385</v>
      </c>
    </row>
  </sheetData>
  <sheetProtection/>
  <mergeCells count="21">
    <mergeCell ref="AH4:AH5"/>
    <mergeCell ref="AI4:AI5"/>
    <mergeCell ref="AJ4:AJ5"/>
    <mergeCell ref="AK4:AK5"/>
    <mergeCell ref="AB4:AC4"/>
    <mergeCell ref="AF4:AF5"/>
    <mergeCell ref="AD3:AE4"/>
    <mergeCell ref="B4:C4"/>
    <mergeCell ref="D4:E4"/>
    <mergeCell ref="F4:G4"/>
    <mergeCell ref="R4:S4"/>
    <mergeCell ref="AG4:AG5"/>
    <mergeCell ref="B3:I3"/>
    <mergeCell ref="J3:Q3"/>
    <mergeCell ref="T4:U4"/>
    <mergeCell ref="V4:W4"/>
    <mergeCell ref="X4:Y4"/>
    <mergeCell ref="Z4:AA4"/>
    <mergeCell ref="A3:A5"/>
    <mergeCell ref="R3:W3"/>
    <mergeCell ref="X3:AC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K13"/>
  <sheetViews>
    <sheetView zoomScalePageLayoutView="0" workbookViewId="0" topLeftCell="A1">
      <selection activeCell="H13" sqref="H13:I13"/>
    </sheetView>
  </sheetViews>
  <sheetFormatPr defaultColWidth="9.140625" defaultRowHeight="15"/>
  <cols>
    <col min="32" max="32" width="14.140625" style="0" customWidth="1"/>
    <col min="33" max="37" width="13.7109375" style="0" customWidth="1"/>
  </cols>
  <sheetData>
    <row r="1" ht="14.25">
      <c r="A1" t="s">
        <v>115</v>
      </c>
    </row>
    <row r="3" spans="1:37" ht="21">
      <c r="A3" s="152" t="s">
        <v>0</v>
      </c>
      <c r="B3" s="161" t="s">
        <v>93</v>
      </c>
      <c r="C3" s="162"/>
      <c r="D3" s="162"/>
      <c r="E3" s="162"/>
      <c r="F3" s="162"/>
      <c r="G3" s="162"/>
      <c r="H3" s="162"/>
      <c r="I3" s="163"/>
      <c r="J3" s="161" t="s">
        <v>94</v>
      </c>
      <c r="K3" s="162"/>
      <c r="L3" s="162"/>
      <c r="M3" s="162"/>
      <c r="N3" s="162"/>
      <c r="O3" s="162"/>
      <c r="P3" s="162"/>
      <c r="Q3" s="163"/>
      <c r="R3" s="150" t="s">
        <v>95</v>
      </c>
      <c r="S3" s="150"/>
      <c r="T3" s="150"/>
      <c r="U3" s="150"/>
      <c r="V3" s="150"/>
      <c r="W3" s="150"/>
      <c r="X3" s="150" t="s">
        <v>96</v>
      </c>
      <c r="Y3" s="150"/>
      <c r="Z3" s="150"/>
      <c r="AA3" s="150"/>
      <c r="AB3" s="150"/>
      <c r="AC3" s="150"/>
      <c r="AD3" s="154" t="s">
        <v>13</v>
      </c>
      <c r="AE3" s="154"/>
      <c r="AF3" s="62" t="s">
        <v>100</v>
      </c>
      <c r="AG3" s="76" t="s">
        <v>102</v>
      </c>
      <c r="AH3" s="82" t="s">
        <v>103</v>
      </c>
      <c r="AI3" s="88" t="s">
        <v>104</v>
      </c>
      <c r="AJ3" s="94" t="s">
        <v>105</v>
      </c>
      <c r="AK3" s="100" t="s">
        <v>106</v>
      </c>
    </row>
    <row r="4" spans="1:37" ht="21">
      <c r="A4" s="152"/>
      <c r="B4" s="151" t="s">
        <v>10</v>
      </c>
      <c r="C4" s="151"/>
      <c r="D4" s="151" t="s">
        <v>11</v>
      </c>
      <c r="E4" s="151"/>
      <c r="F4" s="151" t="s">
        <v>12</v>
      </c>
      <c r="G4" s="151"/>
      <c r="H4" s="166" t="s">
        <v>13</v>
      </c>
      <c r="I4" s="169" t="s">
        <v>112</v>
      </c>
      <c r="J4" s="19" t="s">
        <v>1</v>
      </c>
      <c r="K4" s="20"/>
      <c r="L4" s="19" t="s">
        <v>2</v>
      </c>
      <c r="M4" s="20"/>
      <c r="N4" s="19" t="s">
        <v>3</v>
      </c>
      <c r="O4" s="20"/>
      <c r="P4" s="166" t="s">
        <v>13</v>
      </c>
      <c r="Q4" s="169" t="s">
        <v>112</v>
      </c>
      <c r="R4" s="151" t="s">
        <v>4</v>
      </c>
      <c r="S4" s="151"/>
      <c r="T4" s="151" t="s">
        <v>5</v>
      </c>
      <c r="U4" s="151"/>
      <c r="V4" s="151" t="s">
        <v>6</v>
      </c>
      <c r="W4" s="151"/>
      <c r="X4" s="151" t="s">
        <v>7</v>
      </c>
      <c r="Y4" s="151"/>
      <c r="Z4" s="151" t="s">
        <v>8</v>
      </c>
      <c r="AA4" s="151"/>
      <c r="AB4" s="151" t="s">
        <v>9</v>
      </c>
      <c r="AC4" s="151"/>
      <c r="AD4" s="154"/>
      <c r="AE4" s="154"/>
      <c r="AF4" s="153" t="s">
        <v>101</v>
      </c>
      <c r="AG4" s="155" t="s">
        <v>107</v>
      </c>
      <c r="AH4" s="156" t="s">
        <v>108</v>
      </c>
      <c r="AI4" s="157" t="s">
        <v>109</v>
      </c>
      <c r="AJ4" s="158" t="s">
        <v>110</v>
      </c>
      <c r="AK4" s="159" t="s">
        <v>111</v>
      </c>
    </row>
    <row r="5" spans="1:37" ht="37.5">
      <c r="A5" s="152"/>
      <c r="B5" s="2" t="s">
        <v>91</v>
      </c>
      <c r="C5" s="3" t="s">
        <v>92</v>
      </c>
      <c r="D5" s="2" t="s">
        <v>91</v>
      </c>
      <c r="E5" s="3" t="s">
        <v>92</v>
      </c>
      <c r="F5" s="2" t="s">
        <v>91</v>
      </c>
      <c r="G5" s="3" t="s">
        <v>92</v>
      </c>
      <c r="H5" s="167" t="s">
        <v>113</v>
      </c>
      <c r="I5" s="170" t="s">
        <v>113</v>
      </c>
      <c r="J5" s="2" t="s">
        <v>91</v>
      </c>
      <c r="K5" s="3" t="s">
        <v>92</v>
      </c>
      <c r="L5" s="2" t="s">
        <v>91</v>
      </c>
      <c r="M5" s="3" t="s">
        <v>92</v>
      </c>
      <c r="N5" s="2" t="s">
        <v>91</v>
      </c>
      <c r="O5" s="3" t="s">
        <v>92</v>
      </c>
      <c r="P5" s="167" t="s">
        <v>114</v>
      </c>
      <c r="Q5" s="170" t="s">
        <v>114</v>
      </c>
      <c r="R5" s="2" t="s">
        <v>91</v>
      </c>
      <c r="S5" s="3" t="s">
        <v>92</v>
      </c>
      <c r="T5" s="2" t="s">
        <v>91</v>
      </c>
      <c r="U5" s="3" t="s">
        <v>92</v>
      </c>
      <c r="V5" s="2" t="s">
        <v>91</v>
      </c>
      <c r="W5" s="3" t="s">
        <v>92</v>
      </c>
      <c r="X5" s="2" t="s">
        <v>91</v>
      </c>
      <c r="Y5" s="3" t="s">
        <v>92</v>
      </c>
      <c r="Z5" s="2" t="s">
        <v>91</v>
      </c>
      <c r="AA5" s="3" t="s">
        <v>92</v>
      </c>
      <c r="AB5" s="2" t="s">
        <v>91</v>
      </c>
      <c r="AC5" s="3" t="s">
        <v>92</v>
      </c>
      <c r="AD5" s="2" t="s">
        <v>91</v>
      </c>
      <c r="AE5" s="3" t="s">
        <v>92</v>
      </c>
      <c r="AF5" s="153"/>
      <c r="AG5" s="155"/>
      <c r="AH5" s="156"/>
      <c r="AI5" s="157"/>
      <c r="AJ5" s="158"/>
      <c r="AK5" s="159"/>
    </row>
    <row r="6" spans="1:37" ht="21">
      <c r="A6" s="9" t="s">
        <v>84</v>
      </c>
      <c r="B6" s="10">
        <v>34</v>
      </c>
      <c r="C6" s="11">
        <f aca="true" t="shared" si="0" ref="C6:C12">B6-(B6*7/100)</f>
        <v>31.62</v>
      </c>
      <c r="D6" s="10">
        <v>35</v>
      </c>
      <c r="E6" s="11">
        <f aca="true" t="shared" si="1" ref="E6:E12">D6-(D6*7/100)</f>
        <v>32.55</v>
      </c>
      <c r="F6" s="10">
        <v>23</v>
      </c>
      <c r="G6" s="11">
        <f aca="true" t="shared" si="2" ref="G6:G12">F6-(F6*7/100)</f>
        <v>21.39</v>
      </c>
      <c r="H6" s="179">
        <f>C6+E6+G6</f>
        <v>85.56</v>
      </c>
      <c r="I6" s="192">
        <v>91</v>
      </c>
      <c r="J6" s="10">
        <v>26</v>
      </c>
      <c r="K6" s="11">
        <f aca="true" t="shared" si="3" ref="K6:K12">J6-(J6*7/100)</f>
        <v>24.18</v>
      </c>
      <c r="L6" s="10">
        <v>40</v>
      </c>
      <c r="M6" s="11">
        <f aca="true" t="shared" si="4" ref="M6:M12">L6-(L6*7/100)</f>
        <v>37.2</v>
      </c>
      <c r="N6" s="10">
        <v>35</v>
      </c>
      <c r="O6" s="11">
        <f aca="true" t="shared" si="5" ref="O6:O12">N6-(N6*7/100)</f>
        <v>32.55</v>
      </c>
      <c r="P6" s="179">
        <f>K6+M6+O6</f>
        <v>93.93</v>
      </c>
      <c r="Q6" s="192">
        <v>102</v>
      </c>
      <c r="R6" s="10">
        <v>33</v>
      </c>
      <c r="S6" s="11">
        <f aca="true" t="shared" si="6" ref="S6:S12">R6-(R6*7/100)</f>
        <v>30.69</v>
      </c>
      <c r="T6" s="10">
        <v>33</v>
      </c>
      <c r="U6" s="11">
        <f aca="true" t="shared" si="7" ref="U6:U12">T6-(T6*7/100)</f>
        <v>30.69</v>
      </c>
      <c r="V6" s="10">
        <v>37</v>
      </c>
      <c r="W6" s="11">
        <f aca="true" t="shared" si="8" ref="W6:W12">V6-(V6*7/100)</f>
        <v>34.41</v>
      </c>
      <c r="X6" s="10">
        <v>39</v>
      </c>
      <c r="Y6" s="11">
        <f aca="true" t="shared" si="9" ref="Y6:Y12">X6-(X6*7/100)</f>
        <v>36.27</v>
      </c>
      <c r="Z6" s="10">
        <v>34</v>
      </c>
      <c r="AA6" s="11">
        <f aca="true" t="shared" si="10" ref="AA6:AA12">Z6-(Z6*7/100)</f>
        <v>31.62</v>
      </c>
      <c r="AB6" s="10">
        <v>36</v>
      </c>
      <c r="AC6" s="11">
        <f aca="true" t="shared" si="11" ref="AC6:AC12">AB6-(AB6*7/100)</f>
        <v>33.48</v>
      </c>
      <c r="AD6" s="7">
        <f>B6+D6+F6+J6+L6+N6+R6+T6+V6+X6+Z6+AB6</f>
        <v>405</v>
      </c>
      <c r="AE6" s="8">
        <f>AD6*0.93</f>
        <v>376.65000000000003</v>
      </c>
      <c r="AF6" s="47">
        <f>0.86*AD6</f>
        <v>348.3</v>
      </c>
      <c r="AG6" s="77">
        <f aca="true" t="shared" si="12" ref="AG6:AG13">AD6*0.79</f>
        <v>319.95</v>
      </c>
      <c r="AH6" s="83">
        <f aca="true" t="shared" si="13" ref="AH6:AH13">AD6*0.72</f>
        <v>291.59999999999997</v>
      </c>
      <c r="AI6" s="89">
        <f aca="true" t="shared" si="14" ref="AI6:AI13">AD6*0.65</f>
        <v>263.25</v>
      </c>
      <c r="AJ6" s="95">
        <f aca="true" t="shared" si="15" ref="AJ6:AJ13">AD6*0.58</f>
        <v>234.89999999999998</v>
      </c>
      <c r="AK6" s="101">
        <f aca="true" t="shared" si="16" ref="AK6:AK13">AD6*0.51</f>
        <v>206.55</v>
      </c>
    </row>
    <row r="7" spans="1:37" ht="21">
      <c r="A7" s="9" t="s">
        <v>85</v>
      </c>
      <c r="B7" s="10">
        <v>5</v>
      </c>
      <c r="C7" s="11">
        <f t="shared" si="0"/>
        <v>4.65</v>
      </c>
      <c r="D7" s="12">
        <v>6.5</v>
      </c>
      <c r="E7" s="11">
        <f t="shared" si="1"/>
        <v>6.045</v>
      </c>
      <c r="F7" s="10">
        <v>4</v>
      </c>
      <c r="G7" s="11">
        <f t="shared" si="2"/>
        <v>3.7199999999999998</v>
      </c>
      <c r="H7" s="193">
        <f aca="true" t="shared" si="17" ref="H7:H13">C7+E7+G7</f>
        <v>14.415</v>
      </c>
      <c r="I7" s="194">
        <v>9</v>
      </c>
      <c r="J7" s="10">
        <v>7</v>
      </c>
      <c r="K7" s="11">
        <f t="shared" si="3"/>
        <v>6.51</v>
      </c>
      <c r="L7" s="10">
        <v>4</v>
      </c>
      <c r="M7" s="11">
        <f t="shared" si="4"/>
        <v>3.7199999999999998</v>
      </c>
      <c r="N7" s="10">
        <v>5</v>
      </c>
      <c r="O7" s="11">
        <f t="shared" si="5"/>
        <v>4.65</v>
      </c>
      <c r="P7" s="193">
        <f aca="true" t="shared" si="18" ref="P7:P13">K7+M7+O7</f>
        <v>14.88</v>
      </c>
      <c r="Q7" s="194">
        <v>12</v>
      </c>
      <c r="R7" s="10">
        <v>4</v>
      </c>
      <c r="S7" s="11">
        <f t="shared" si="6"/>
        <v>3.7199999999999998</v>
      </c>
      <c r="T7" s="10">
        <v>4</v>
      </c>
      <c r="U7" s="11">
        <f t="shared" si="7"/>
        <v>3.7199999999999998</v>
      </c>
      <c r="V7" s="10">
        <v>4</v>
      </c>
      <c r="W7" s="11">
        <f t="shared" si="8"/>
        <v>3.7199999999999998</v>
      </c>
      <c r="X7" s="10">
        <v>3</v>
      </c>
      <c r="Y7" s="11">
        <f t="shared" si="9"/>
        <v>2.79</v>
      </c>
      <c r="Z7" s="10">
        <v>3</v>
      </c>
      <c r="AA7" s="11">
        <f t="shared" si="10"/>
        <v>2.79</v>
      </c>
      <c r="AB7" s="10">
        <v>6</v>
      </c>
      <c r="AC7" s="11">
        <f t="shared" si="11"/>
        <v>5.58</v>
      </c>
      <c r="AD7" s="12">
        <f>B7+D7+F7+J7+L7+N7+R7+T7+V7+X7+Z7+AB7</f>
        <v>55.5</v>
      </c>
      <c r="AE7" s="11">
        <f aca="true" t="shared" si="19" ref="AE7:AE13">AD7*0.93</f>
        <v>51.615</v>
      </c>
      <c r="AF7" s="48">
        <f aca="true" t="shared" si="20" ref="AF7:AF13">0.86*AD7</f>
        <v>47.73</v>
      </c>
      <c r="AG7" s="78">
        <f t="shared" si="12"/>
        <v>43.845</v>
      </c>
      <c r="AH7" s="84">
        <f t="shared" si="13"/>
        <v>39.96</v>
      </c>
      <c r="AI7" s="90">
        <f t="shared" si="14"/>
        <v>36.075</v>
      </c>
      <c r="AJ7" s="96">
        <f t="shared" si="15"/>
        <v>32.19</v>
      </c>
      <c r="AK7" s="102">
        <f t="shared" si="16"/>
        <v>28.305</v>
      </c>
    </row>
    <row r="8" spans="1:37" ht="21">
      <c r="A8" s="9" t="s">
        <v>86</v>
      </c>
      <c r="B8" s="10">
        <v>21</v>
      </c>
      <c r="C8" s="11">
        <f t="shared" si="0"/>
        <v>19.53</v>
      </c>
      <c r="D8" s="10">
        <v>15</v>
      </c>
      <c r="E8" s="11">
        <f t="shared" si="1"/>
        <v>13.95</v>
      </c>
      <c r="F8" s="10">
        <v>16</v>
      </c>
      <c r="G8" s="11">
        <f t="shared" si="2"/>
        <v>14.879999999999999</v>
      </c>
      <c r="H8" s="193">
        <f t="shared" si="17"/>
        <v>48.36</v>
      </c>
      <c r="I8" s="194">
        <v>35</v>
      </c>
      <c r="J8" s="10">
        <v>21</v>
      </c>
      <c r="K8" s="11">
        <f t="shared" si="3"/>
        <v>19.53</v>
      </c>
      <c r="L8" s="10">
        <v>26</v>
      </c>
      <c r="M8" s="11">
        <f t="shared" si="4"/>
        <v>24.18</v>
      </c>
      <c r="N8" s="10">
        <v>20</v>
      </c>
      <c r="O8" s="11">
        <f t="shared" si="5"/>
        <v>18.6</v>
      </c>
      <c r="P8" s="193">
        <f t="shared" si="18"/>
        <v>62.31</v>
      </c>
      <c r="Q8" s="194">
        <v>45</v>
      </c>
      <c r="R8" s="10">
        <v>15</v>
      </c>
      <c r="S8" s="11">
        <f t="shared" si="6"/>
        <v>13.95</v>
      </c>
      <c r="T8" s="10">
        <v>14</v>
      </c>
      <c r="U8" s="11">
        <f t="shared" si="7"/>
        <v>13.02</v>
      </c>
      <c r="V8" s="10">
        <v>17</v>
      </c>
      <c r="W8" s="11">
        <f t="shared" si="8"/>
        <v>15.81</v>
      </c>
      <c r="X8" s="10">
        <v>18</v>
      </c>
      <c r="Y8" s="11">
        <f t="shared" si="9"/>
        <v>16.74</v>
      </c>
      <c r="Z8" s="10">
        <v>19</v>
      </c>
      <c r="AA8" s="11">
        <f t="shared" si="10"/>
        <v>17.67</v>
      </c>
      <c r="AB8" s="10">
        <v>20</v>
      </c>
      <c r="AC8" s="11">
        <f t="shared" si="11"/>
        <v>18.6</v>
      </c>
      <c r="AD8" s="12">
        <f aca="true" t="shared" si="21" ref="AD8:AD13">B8+D8+F8+J8+L8+N8+R8+T8+V8+X8+Z8+AB8</f>
        <v>222</v>
      </c>
      <c r="AE8" s="11">
        <f t="shared" si="19"/>
        <v>206.46</v>
      </c>
      <c r="AF8" s="48">
        <f t="shared" si="20"/>
        <v>190.92</v>
      </c>
      <c r="AG8" s="78">
        <f t="shared" si="12"/>
        <v>175.38</v>
      </c>
      <c r="AH8" s="84">
        <f t="shared" si="13"/>
        <v>159.84</v>
      </c>
      <c r="AI8" s="90">
        <f t="shared" si="14"/>
        <v>144.3</v>
      </c>
      <c r="AJ8" s="96">
        <f t="shared" si="15"/>
        <v>128.76</v>
      </c>
      <c r="AK8" s="102">
        <f t="shared" si="16"/>
        <v>113.22</v>
      </c>
    </row>
    <row r="9" spans="1:37" ht="21">
      <c r="A9" s="9" t="s">
        <v>87</v>
      </c>
      <c r="B9" s="10">
        <v>9</v>
      </c>
      <c r="C9" s="11">
        <f t="shared" si="0"/>
        <v>8.37</v>
      </c>
      <c r="D9" s="10">
        <v>19</v>
      </c>
      <c r="E9" s="11">
        <f t="shared" si="1"/>
        <v>17.67</v>
      </c>
      <c r="F9" s="10">
        <v>11</v>
      </c>
      <c r="G9" s="11">
        <f t="shared" si="2"/>
        <v>10.23</v>
      </c>
      <c r="H9" s="193">
        <f t="shared" si="17"/>
        <v>36.269999999999996</v>
      </c>
      <c r="I9" s="194">
        <v>30</v>
      </c>
      <c r="J9" s="10">
        <v>12</v>
      </c>
      <c r="K9" s="11">
        <f t="shared" si="3"/>
        <v>11.16</v>
      </c>
      <c r="L9" s="10">
        <v>12</v>
      </c>
      <c r="M9" s="11">
        <f t="shared" si="4"/>
        <v>11.16</v>
      </c>
      <c r="N9" s="10">
        <v>15</v>
      </c>
      <c r="O9" s="11">
        <f t="shared" si="5"/>
        <v>13.95</v>
      </c>
      <c r="P9" s="193">
        <f t="shared" si="18"/>
        <v>36.269999999999996</v>
      </c>
      <c r="Q9" s="194">
        <v>36</v>
      </c>
      <c r="R9" s="10">
        <v>12</v>
      </c>
      <c r="S9" s="11">
        <f t="shared" si="6"/>
        <v>11.16</v>
      </c>
      <c r="T9" s="10">
        <v>12</v>
      </c>
      <c r="U9" s="11">
        <f t="shared" si="7"/>
        <v>11.16</v>
      </c>
      <c r="V9" s="10">
        <v>11</v>
      </c>
      <c r="W9" s="11">
        <f t="shared" si="8"/>
        <v>10.23</v>
      </c>
      <c r="X9" s="10">
        <v>14</v>
      </c>
      <c r="Y9" s="11">
        <f t="shared" si="9"/>
        <v>13.02</v>
      </c>
      <c r="Z9" s="10">
        <v>15</v>
      </c>
      <c r="AA9" s="11">
        <f t="shared" si="10"/>
        <v>13.95</v>
      </c>
      <c r="AB9" s="10">
        <v>10</v>
      </c>
      <c r="AC9" s="11">
        <f t="shared" si="11"/>
        <v>9.3</v>
      </c>
      <c r="AD9" s="12">
        <f t="shared" si="21"/>
        <v>152</v>
      </c>
      <c r="AE9" s="11">
        <f t="shared" si="19"/>
        <v>141.36</v>
      </c>
      <c r="AF9" s="48">
        <f t="shared" si="20"/>
        <v>130.72</v>
      </c>
      <c r="AG9" s="78">
        <f t="shared" si="12"/>
        <v>120.08000000000001</v>
      </c>
      <c r="AH9" s="84">
        <f t="shared" si="13"/>
        <v>109.44</v>
      </c>
      <c r="AI9" s="90">
        <f t="shared" si="14"/>
        <v>98.8</v>
      </c>
      <c r="AJ9" s="96">
        <f t="shared" si="15"/>
        <v>88.16</v>
      </c>
      <c r="AK9" s="102">
        <f t="shared" si="16"/>
        <v>77.52</v>
      </c>
    </row>
    <row r="10" spans="1:37" ht="21">
      <c r="A10" s="9" t="s">
        <v>88</v>
      </c>
      <c r="B10" s="10">
        <v>6</v>
      </c>
      <c r="C10" s="11">
        <f t="shared" si="0"/>
        <v>5.58</v>
      </c>
      <c r="D10" s="10">
        <v>4</v>
      </c>
      <c r="E10" s="11">
        <f t="shared" si="1"/>
        <v>3.7199999999999998</v>
      </c>
      <c r="F10" s="10">
        <v>4</v>
      </c>
      <c r="G10" s="11">
        <f t="shared" si="2"/>
        <v>3.7199999999999998</v>
      </c>
      <c r="H10" s="193">
        <f t="shared" si="17"/>
        <v>13.02</v>
      </c>
      <c r="I10" s="197">
        <v>13</v>
      </c>
      <c r="J10" s="10">
        <v>6</v>
      </c>
      <c r="K10" s="11">
        <f t="shared" si="3"/>
        <v>5.58</v>
      </c>
      <c r="L10" s="10">
        <v>6</v>
      </c>
      <c r="M10" s="11">
        <f t="shared" si="4"/>
        <v>5.58</v>
      </c>
      <c r="N10" s="10">
        <v>6</v>
      </c>
      <c r="O10" s="11">
        <f t="shared" si="5"/>
        <v>5.58</v>
      </c>
      <c r="P10" s="193">
        <f t="shared" si="18"/>
        <v>16.740000000000002</v>
      </c>
      <c r="Q10" s="197">
        <v>30</v>
      </c>
      <c r="R10" s="10">
        <v>3</v>
      </c>
      <c r="S10" s="11">
        <f t="shared" si="6"/>
        <v>2.79</v>
      </c>
      <c r="T10" s="10">
        <v>6</v>
      </c>
      <c r="U10" s="11">
        <f t="shared" si="7"/>
        <v>5.58</v>
      </c>
      <c r="V10" s="10">
        <v>5</v>
      </c>
      <c r="W10" s="11">
        <f t="shared" si="8"/>
        <v>4.65</v>
      </c>
      <c r="X10" s="10">
        <v>9</v>
      </c>
      <c r="Y10" s="11">
        <f t="shared" si="9"/>
        <v>8.37</v>
      </c>
      <c r="Z10" s="10">
        <v>6</v>
      </c>
      <c r="AA10" s="11">
        <f t="shared" si="10"/>
        <v>5.58</v>
      </c>
      <c r="AB10" s="10">
        <v>6</v>
      </c>
      <c r="AC10" s="11">
        <f t="shared" si="11"/>
        <v>5.58</v>
      </c>
      <c r="AD10" s="12">
        <f t="shared" si="21"/>
        <v>67</v>
      </c>
      <c r="AE10" s="11">
        <f t="shared" si="19"/>
        <v>62.31</v>
      </c>
      <c r="AF10" s="48">
        <f t="shared" si="20"/>
        <v>57.62</v>
      </c>
      <c r="AG10" s="78">
        <f t="shared" si="12"/>
        <v>52.93</v>
      </c>
      <c r="AH10" s="84">
        <f t="shared" si="13"/>
        <v>48.239999999999995</v>
      </c>
      <c r="AI10" s="90">
        <f t="shared" si="14"/>
        <v>43.550000000000004</v>
      </c>
      <c r="AJ10" s="96">
        <f t="shared" si="15"/>
        <v>38.86</v>
      </c>
      <c r="AK10" s="102">
        <f t="shared" si="16"/>
        <v>34.17</v>
      </c>
    </row>
    <row r="11" spans="1:37" ht="21">
      <c r="A11" s="9" t="s">
        <v>89</v>
      </c>
      <c r="B11" s="10">
        <v>11</v>
      </c>
      <c r="C11" s="11">
        <f t="shared" si="0"/>
        <v>10.23</v>
      </c>
      <c r="D11" s="10">
        <v>3</v>
      </c>
      <c r="E11" s="11">
        <f t="shared" si="1"/>
        <v>2.79</v>
      </c>
      <c r="F11" s="10">
        <v>6</v>
      </c>
      <c r="G11" s="11">
        <f t="shared" si="2"/>
        <v>5.58</v>
      </c>
      <c r="H11" s="193">
        <f t="shared" si="17"/>
        <v>18.6</v>
      </c>
      <c r="I11" s="194">
        <v>11</v>
      </c>
      <c r="J11" s="10">
        <v>9</v>
      </c>
      <c r="K11" s="11">
        <f t="shared" si="3"/>
        <v>8.37</v>
      </c>
      <c r="L11" s="10">
        <v>9</v>
      </c>
      <c r="M11" s="11">
        <f t="shared" si="4"/>
        <v>8.37</v>
      </c>
      <c r="N11" s="10">
        <v>6</v>
      </c>
      <c r="O11" s="11">
        <f t="shared" si="5"/>
        <v>5.58</v>
      </c>
      <c r="P11" s="193">
        <f t="shared" si="18"/>
        <v>22.32</v>
      </c>
      <c r="Q11" s="194">
        <v>8</v>
      </c>
      <c r="R11" s="10">
        <v>5</v>
      </c>
      <c r="S11" s="11">
        <f t="shared" si="6"/>
        <v>4.65</v>
      </c>
      <c r="T11" s="10">
        <v>10</v>
      </c>
      <c r="U11" s="11">
        <f t="shared" si="7"/>
        <v>9.3</v>
      </c>
      <c r="V11" s="10">
        <v>11</v>
      </c>
      <c r="W11" s="11">
        <f t="shared" si="8"/>
        <v>10.23</v>
      </c>
      <c r="X11" s="10">
        <v>14</v>
      </c>
      <c r="Y11" s="11">
        <f t="shared" si="9"/>
        <v>13.02</v>
      </c>
      <c r="Z11" s="10">
        <v>7</v>
      </c>
      <c r="AA11" s="11">
        <f t="shared" si="10"/>
        <v>6.51</v>
      </c>
      <c r="AB11" s="10">
        <v>11</v>
      </c>
      <c r="AC11" s="11">
        <f t="shared" si="11"/>
        <v>10.23</v>
      </c>
      <c r="AD11" s="12">
        <f t="shared" si="21"/>
        <v>102</v>
      </c>
      <c r="AE11" s="11">
        <f t="shared" si="19"/>
        <v>94.86</v>
      </c>
      <c r="AF11" s="48">
        <f t="shared" si="20"/>
        <v>87.72</v>
      </c>
      <c r="AG11" s="78">
        <f t="shared" si="12"/>
        <v>80.58</v>
      </c>
      <c r="AH11" s="84">
        <f t="shared" si="13"/>
        <v>73.44</v>
      </c>
      <c r="AI11" s="90">
        <f t="shared" si="14"/>
        <v>66.3</v>
      </c>
      <c r="AJ11" s="96">
        <f t="shared" si="15"/>
        <v>59.16</v>
      </c>
      <c r="AK11" s="102">
        <f t="shared" si="16"/>
        <v>52.02</v>
      </c>
    </row>
    <row r="12" spans="1:37" ht="21">
      <c r="A12" s="21" t="s">
        <v>90</v>
      </c>
      <c r="B12" s="22">
        <v>12</v>
      </c>
      <c r="C12" s="23">
        <f t="shared" si="0"/>
        <v>11.16</v>
      </c>
      <c r="D12" s="22">
        <v>12</v>
      </c>
      <c r="E12" s="23">
        <f t="shared" si="1"/>
        <v>11.16</v>
      </c>
      <c r="F12" s="22">
        <v>5</v>
      </c>
      <c r="G12" s="23">
        <f t="shared" si="2"/>
        <v>4.65</v>
      </c>
      <c r="H12" s="195">
        <f t="shared" si="17"/>
        <v>26.97</v>
      </c>
      <c r="I12" s="197">
        <v>28</v>
      </c>
      <c r="J12" s="22">
        <v>10</v>
      </c>
      <c r="K12" s="23">
        <f t="shared" si="3"/>
        <v>9.3</v>
      </c>
      <c r="L12" s="22">
        <v>9</v>
      </c>
      <c r="M12" s="23">
        <f t="shared" si="4"/>
        <v>8.37</v>
      </c>
      <c r="N12" s="22">
        <v>12</v>
      </c>
      <c r="O12" s="23">
        <f t="shared" si="5"/>
        <v>11.16</v>
      </c>
      <c r="P12" s="195">
        <f t="shared" si="18"/>
        <v>28.830000000000002</v>
      </c>
      <c r="Q12" s="197">
        <v>38</v>
      </c>
      <c r="R12" s="22">
        <v>13</v>
      </c>
      <c r="S12" s="23">
        <f t="shared" si="6"/>
        <v>12.09</v>
      </c>
      <c r="T12" s="22">
        <v>14</v>
      </c>
      <c r="U12" s="23">
        <f t="shared" si="7"/>
        <v>13.02</v>
      </c>
      <c r="V12" s="22">
        <v>8</v>
      </c>
      <c r="W12" s="23">
        <f t="shared" si="8"/>
        <v>7.4399999999999995</v>
      </c>
      <c r="X12" s="22">
        <v>7</v>
      </c>
      <c r="Y12" s="23">
        <f t="shared" si="9"/>
        <v>6.51</v>
      </c>
      <c r="Z12" s="22">
        <v>10</v>
      </c>
      <c r="AA12" s="23">
        <f t="shared" si="10"/>
        <v>9.3</v>
      </c>
      <c r="AB12" s="22">
        <v>10</v>
      </c>
      <c r="AC12" s="23">
        <f t="shared" si="11"/>
        <v>9.3</v>
      </c>
      <c r="AD12" s="74">
        <f t="shared" si="21"/>
        <v>122</v>
      </c>
      <c r="AE12" s="23">
        <f t="shared" si="19"/>
        <v>113.46000000000001</v>
      </c>
      <c r="AF12" s="49">
        <f t="shared" si="20"/>
        <v>104.92</v>
      </c>
      <c r="AG12" s="79">
        <f t="shared" si="12"/>
        <v>96.38000000000001</v>
      </c>
      <c r="AH12" s="85">
        <f t="shared" si="13"/>
        <v>87.84</v>
      </c>
      <c r="AI12" s="91">
        <f t="shared" si="14"/>
        <v>79.3</v>
      </c>
      <c r="AJ12" s="97">
        <f t="shared" si="15"/>
        <v>70.75999999999999</v>
      </c>
      <c r="AK12" s="103">
        <f t="shared" si="16"/>
        <v>62.22</v>
      </c>
    </row>
    <row r="13" spans="1:37" ht="21">
      <c r="A13" s="51" t="s">
        <v>13</v>
      </c>
      <c r="B13" s="51">
        <f aca="true" t="shared" si="22" ref="B13:AC13">SUM(B6:B12)</f>
        <v>98</v>
      </c>
      <c r="C13" s="58">
        <f t="shared" si="22"/>
        <v>91.14</v>
      </c>
      <c r="D13" s="51">
        <f t="shared" si="22"/>
        <v>94.5</v>
      </c>
      <c r="E13" s="58">
        <f t="shared" si="22"/>
        <v>87.885</v>
      </c>
      <c r="F13" s="51">
        <f t="shared" si="22"/>
        <v>69</v>
      </c>
      <c r="G13" s="58">
        <f t="shared" si="22"/>
        <v>64.17</v>
      </c>
      <c r="H13" s="168">
        <f t="shared" si="17"/>
        <v>243.195</v>
      </c>
      <c r="I13" s="171">
        <f>SUM(I6:I12)</f>
        <v>217</v>
      </c>
      <c r="J13" s="51">
        <f t="shared" si="22"/>
        <v>91</v>
      </c>
      <c r="K13" s="58">
        <f t="shared" si="22"/>
        <v>84.63</v>
      </c>
      <c r="L13" s="51">
        <f t="shared" si="22"/>
        <v>106</v>
      </c>
      <c r="M13" s="58">
        <f t="shared" si="22"/>
        <v>98.58</v>
      </c>
      <c r="N13" s="51">
        <f t="shared" si="22"/>
        <v>99</v>
      </c>
      <c r="O13" s="58">
        <f t="shared" si="22"/>
        <v>92.07</v>
      </c>
      <c r="P13" s="168">
        <f t="shared" si="18"/>
        <v>275.28</v>
      </c>
      <c r="Q13" s="171">
        <f>SUM(Q6:Q12)</f>
        <v>271</v>
      </c>
      <c r="R13" s="51">
        <f t="shared" si="22"/>
        <v>85</v>
      </c>
      <c r="S13" s="58">
        <f t="shared" si="22"/>
        <v>79.05</v>
      </c>
      <c r="T13" s="51">
        <f t="shared" si="22"/>
        <v>93</v>
      </c>
      <c r="U13" s="58">
        <f t="shared" si="22"/>
        <v>86.49</v>
      </c>
      <c r="V13" s="51">
        <f t="shared" si="22"/>
        <v>93</v>
      </c>
      <c r="W13" s="58">
        <f t="shared" si="22"/>
        <v>86.49000000000001</v>
      </c>
      <c r="X13" s="51">
        <f t="shared" si="22"/>
        <v>104</v>
      </c>
      <c r="Y13" s="58">
        <f t="shared" si="22"/>
        <v>96.72</v>
      </c>
      <c r="Z13" s="51">
        <f t="shared" si="22"/>
        <v>94</v>
      </c>
      <c r="AA13" s="58">
        <f t="shared" si="22"/>
        <v>87.42</v>
      </c>
      <c r="AB13" s="51">
        <f t="shared" si="22"/>
        <v>99</v>
      </c>
      <c r="AC13" s="58">
        <f t="shared" si="22"/>
        <v>92.07</v>
      </c>
      <c r="AD13" s="58">
        <f t="shared" si="21"/>
        <v>1125.5</v>
      </c>
      <c r="AE13" s="41">
        <f t="shared" si="19"/>
        <v>1046.7150000000001</v>
      </c>
      <c r="AF13" s="54">
        <f t="shared" si="20"/>
        <v>967.93</v>
      </c>
      <c r="AG13" s="81">
        <f t="shared" si="12"/>
        <v>889.1450000000001</v>
      </c>
      <c r="AH13" s="87">
        <f t="shared" si="13"/>
        <v>810.36</v>
      </c>
      <c r="AI13" s="93">
        <f t="shared" si="14"/>
        <v>731.575</v>
      </c>
      <c r="AJ13" s="99">
        <f t="shared" si="15"/>
        <v>652.79</v>
      </c>
      <c r="AK13" s="105">
        <f t="shared" si="16"/>
        <v>574.005</v>
      </c>
    </row>
  </sheetData>
  <sheetProtection/>
  <mergeCells count="21">
    <mergeCell ref="AH4:AH5"/>
    <mergeCell ref="AI4:AI5"/>
    <mergeCell ref="AJ4:AJ5"/>
    <mergeCell ref="AK4:AK5"/>
    <mergeCell ref="AB4:AC4"/>
    <mergeCell ref="AF4:AF5"/>
    <mergeCell ref="AD3:AE4"/>
    <mergeCell ref="B4:C4"/>
    <mergeCell ref="D4:E4"/>
    <mergeCell ref="F4:G4"/>
    <mergeCell ref="R4:S4"/>
    <mergeCell ref="AG4:AG5"/>
    <mergeCell ref="B3:I3"/>
    <mergeCell ref="J3:Q3"/>
    <mergeCell ref="T4:U4"/>
    <mergeCell ref="V4:W4"/>
    <mergeCell ref="X4:Y4"/>
    <mergeCell ref="Z4:AA4"/>
    <mergeCell ref="A3:A5"/>
    <mergeCell ref="R3:W3"/>
    <mergeCell ref="X3:AC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3">
      <selection activeCell="O25" sqref="O25"/>
    </sheetView>
  </sheetViews>
  <sheetFormatPr defaultColWidth="9.140625" defaultRowHeight="15"/>
  <sheetData>
    <row r="1" spans="2:7" ht="14.25">
      <c r="B1" s="200" t="s">
        <v>128</v>
      </c>
      <c r="C1" s="200" t="s">
        <v>112</v>
      </c>
      <c r="D1" s="200" t="s">
        <v>128</v>
      </c>
      <c r="E1" s="200" t="s">
        <v>112</v>
      </c>
      <c r="F1" s="200" t="s">
        <v>128</v>
      </c>
      <c r="G1" s="200" t="s">
        <v>112</v>
      </c>
    </row>
    <row r="2" spans="1:7" ht="14.25">
      <c r="A2" t="s">
        <v>116</v>
      </c>
      <c r="B2" s="28">
        <v>338.52</v>
      </c>
      <c r="C2" s="28">
        <v>403</v>
      </c>
      <c r="D2" s="28">
        <v>345.03000000000003</v>
      </c>
      <c r="E2" s="28">
        <v>453</v>
      </c>
      <c r="F2" s="28">
        <f>B2+D2</f>
        <v>683.55</v>
      </c>
      <c r="G2" s="28">
        <f>C2+E2</f>
        <v>856</v>
      </c>
    </row>
    <row r="3" spans="1:7" ht="14.25">
      <c r="A3" t="s">
        <v>117</v>
      </c>
      <c r="B3" s="28">
        <v>203.67000000000002</v>
      </c>
      <c r="C3" s="28">
        <v>271</v>
      </c>
      <c r="D3" s="28">
        <v>238.07999999999998</v>
      </c>
      <c r="E3" s="28">
        <v>280</v>
      </c>
      <c r="F3" s="28">
        <f aca="true" t="shared" si="0" ref="F3:F13">B3+D3</f>
        <v>441.75</v>
      </c>
      <c r="G3" s="28">
        <f aca="true" t="shared" si="1" ref="G3:G13">C3+E3</f>
        <v>551</v>
      </c>
    </row>
    <row r="4" spans="1:7" ht="14.25">
      <c r="A4" t="s">
        <v>118</v>
      </c>
      <c r="B4" s="28">
        <v>178.56</v>
      </c>
      <c r="C4" s="28">
        <v>177</v>
      </c>
      <c r="D4" s="28">
        <v>205.53000000000003</v>
      </c>
      <c r="E4" s="28">
        <v>218</v>
      </c>
      <c r="F4" s="28">
        <f t="shared" si="0"/>
        <v>384.09000000000003</v>
      </c>
      <c r="G4" s="28">
        <f t="shared" si="1"/>
        <v>395</v>
      </c>
    </row>
    <row r="5" spans="1:7" ht="14.25">
      <c r="A5" t="s">
        <v>119</v>
      </c>
      <c r="B5" s="28">
        <v>214.82999999999998</v>
      </c>
      <c r="C5" s="28">
        <v>259</v>
      </c>
      <c r="D5" s="28">
        <v>248.31</v>
      </c>
      <c r="E5" s="28">
        <v>252</v>
      </c>
      <c r="F5" s="28">
        <f t="shared" si="0"/>
        <v>463.14</v>
      </c>
      <c r="G5" s="28">
        <f t="shared" si="1"/>
        <v>511</v>
      </c>
    </row>
    <row r="6" spans="1:7" ht="14.25">
      <c r="A6" t="s">
        <v>120</v>
      </c>
      <c r="B6" s="28">
        <v>337.125</v>
      </c>
      <c r="C6" s="28">
        <v>323</v>
      </c>
      <c r="D6" s="28">
        <v>360.84</v>
      </c>
      <c r="E6" s="28">
        <v>432</v>
      </c>
      <c r="F6" s="28">
        <f t="shared" si="0"/>
        <v>697.9649999999999</v>
      </c>
      <c r="G6" s="28">
        <f t="shared" si="1"/>
        <v>755</v>
      </c>
    </row>
    <row r="7" spans="1:7" ht="14.25">
      <c r="A7" t="s">
        <v>121</v>
      </c>
      <c r="B7" s="28">
        <v>422.2199999999999</v>
      </c>
      <c r="C7" s="28">
        <v>461</v>
      </c>
      <c r="D7" s="28">
        <v>465</v>
      </c>
      <c r="E7" s="28">
        <v>559</v>
      </c>
      <c r="F7" s="28">
        <f t="shared" si="0"/>
        <v>887.2199999999999</v>
      </c>
      <c r="G7" s="28">
        <f t="shared" si="1"/>
        <v>1020</v>
      </c>
    </row>
    <row r="8" spans="1:7" ht="14.25">
      <c r="A8" t="s">
        <v>122</v>
      </c>
      <c r="B8" s="28">
        <v>216.69</v>
      </c>
      <c r="C8" s="28">
        <v>249</v>
      </c>
      <c r="D8" s="28">
        <v>199.95</v>
      </c>
      <c r="E8" s="28">
        <v>256</v>
      </c>
      <c r="F8" s="28">
        <f t="shared" si="0"/>
        <v>416.64</v>
      </c>
      <c r="G8" s="28">
        <f t="shared" si="1"/>
        <v>505</v>
      </c>
    </row>
    <row r="9" spans="1:7" ht="14.25">
      <c r="A9" t="s">
        <v>123</v>
      </c>
      <c r="B9" s="28">
        <v>182.28000000000003</v>
      </c>
      <c r="C9" s="28">
        <v>198</v>
      </c>
      <c r="D9" s="28">
        <v>191.115</v>
      </c>
      <c r="E9" s="28">
        <v>262</v>
      </c>
      <c r="F9" s="28">
        <f t="shared" si="0"/>
        <v>373.39500000000004</v>
      </c>
      <c r="G9" s="28">
        <f t="shared" si="1"/>
        <v>460</v>
      </c>
    </row>
    <row r="10" spans="1:7" ht="14.25">
      <c r="A10" t="s">
        <v>124</v>
      </c>
      <c r="B10" s="28">
        <v>339.45000000000005</v>
      </c>
      <c r="C10" s="28">
        <v>347</v>
      </c>
      <c r="D10" s="28">
        <v>358.97999999999996</v>
      </c>
      <c r="E10" s="28">
        <v>452</v>
      </c>
      <c r="F10" s="28">
        <f t="shared" si="0"/>
        <v>698.4300000000001</v>
      </c>
      <c r="G10" s="28">
        <f t="shared" si="1"/>
        <v>799</v>
      </c>
    </row>
    <row r="11" spans="1:7" ht="14.25">
      <c r="A11" t="s">
        <v>125</v>
      </c>
      <c r="B11" s="28">
        <v>197.16</v>
      </c>
      <c r="C11" s="28">
        <v>218</v>
      </c>
      <c r="D11" s="28">
        <v>216.22500000000002</v>
      </c>
      <c r="E11" s="28">
        <v>214</v>
      </c>
      <c r="F11" s="28">
        <f t="shared" si="0"/>
        <v>413.385</v>
      </c>
      <c r="G11" s="28">
        <f t="shared" si="1"/>
        <v>432</v>
      </c>
    </row>
    <row r="12" spans="1:7" ht="14.25">
      <c r="A12" t="s">
        <v>126</v>
      </c>
      <c r="B12" s="28">
        <v>306.90000000000003</v>
      </c>
      <c r="C12" s="28">
        <v>288</v>
      </c>
      <c r="D12" s="28">
        <v>330.15</v>
      </c>
      <c r="E12" s="28">
        <v>361</v>
      </c>
      <c r="F12" s="28">
        <f t="shared" si="0"/>
        <v>637.05</v>
      </c>
      <c r="G12" s="28">
        <f t="shared" si="1"/>
        <v>649</v>
      </c>
    </row>
    <row r="13" spans="1:7" ht="14.25">
      <c r="A13" t="s">
        <v>127</v>
      </c>
      <c r="B13" s="28">
        <v>243.195</v>
      </c>
      <c r="C13" s="28">
        <v>217</v>
      </c>
      <c r="D13" s="28">
        <v>275.28</v>
      </c>
      <c r="E13" s="28">
        <v>271</v>
      </c>
      <c r="F13" s="28">
        <f t="shared" si="0"/>
        <v>518.4749999999999</v>
      </c>
      <c r="G13" s="28">
        <f t="shared" si="1"/>
        <v>488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8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13.28125" style="0" customWidth="1"/>
    <col min="32" max="32" width="13.140625" style="0" customWidth="1"/>
    <col min="33" max="33" width="12.8515625" style="0" customWidth="1"/>
    <col min="34" max="34" width="13.421875" style="0" customWidth="1"/>
    <col min="35" max="35" width="13.7109375" style="0" customWidth="1"/>
    <col min="36" max="36" width="13.140625" style="0" customWidth="1"/>
    <col min="37" max="37" width="13.8515625" style="0" customWidth="1"/>
  </cols>
  <sheetData>
    <row r="1" ht="14.25">
      <c r="A1" t="s">
        <v>115</v>
      </c>
    </row>
    <row r="3" spans="1:37" ht="21">
      <c r="A3" s="152" t="s">
        <v>0</v>
      </c>
      <c r="B3" s="161" t="s">
        <v>93</v>
      </c>
      <c r="C3" s="162"/>
      <c r="D3" s="162"/>
      <c r="E3" s="162"/>
      <c r="F3" s="162"/>
      <c r="G3" s="162"/>
      <c r="H3" s="162"/>
      <c r="I3" s="163"/>
      <c r="J3" s="161" t="s">
        <v>94</v>
      </c>
      <c r="K3" s="162"/>
      <c r="L3" s="162"/>
      <c r="M3" s="162"/>
      <c r="N3" s="162"/>
      <c r="O3" s="162"/>
      <c r="P3" s="162"/>
      <c r="Q3" s="163"/>
      <c r="R3" s="150" t="s">
        <v>95</v>
      </c>
      <c r="S3" s="150"/>
      <c r="T3" s="150"/>
      <c r="U3" s="150"/>
      <c r="V3" s="150"/>
      <c r="W3" s="150"/>
      <c r="X3" s="150" t="s">
        <v>96</v>
      </c>
      <c r="Y3" s="150"/>
      <c r="Z3" s="150"/>
      <c r="AA3" s="150"/>
      <c r="AB3" s="150"/>
      <c r="AC3" s="150"/>
      <c r="AD3" s="154" t="s">
        <v>13</v>
      </c>
      <c r="AE3" s="154"/>
      <c r="AF3" s="62" t="s">
        <v>100</v>
      </c>
      <c r="AG3" s="76" t="s">
        <v>102</v>
      </c>
      <c r="AH3" s="82" t="s">
        <v>103</v>
      </c>
      <c r="AI3" s="88" t="s">
        <v>104</v>
      </c>
      <c r="AJ3" s="94" t="s">
        <v>105</v>
      </c>
      <c r="AK3" s="100" t="s">
        <v>106</v>
      </c>
    </row>
    <row r="4" spans="1:37" ht="21">
      <c r="A4" s="152"/>
      <c r="B4" s="151" t="s">
        <v>10</v>
      </c>
      <c r="C4" s="151"/>
      <c r="D4" s="151" t="s">
        <v>11</v>
      </c>
      <c r="E4" s="151"/>
      <c r="F4" s="151" t="s">
        <v>12</v>
      </c>
      <c r="G4" s="151"/>
      <c r="H4" s="166" t="s">
        <v>13</v>
      </c>
      <c r="I4" s="180" t="s">
        <v>112</v>
      </c>
      <c r="J4" s="19" t="s">
        <v>1</v>
      </c>
      <c r="K4" s="20"/>
      <c r="L4" s="19" t="s">
        <v>2</v>
      </c>
      <c r="M4" s="20"/>
      <c r="N4" s="19" t="s">
        <v>3</v>
      </c>
      <c r="O4" s="20"/>
      <c r="P4" s="166" t="s">
        <v>13</v>
      </c>
      <c r="Q4" s="180" t="s">
        <v>112</v>
      </c>
      <c r="R4" s="151" t="s">
        <v>4</v>
      </c>
      <c r="S4" s="151"/>
      <c r="T4" s="151" t="s">
        <v>5</v>
      </c>
      <c r="U4" s="151"/>
      <c r="V4" s="151" t="s">
        <v>6</v>
      </c>
      <c r="W4" s="151"/>
      <c r="X4" s="151" t="s">
        <v>7</v>
      </c>
      <c r="Y4" s="151"/>
      <c r="Z4" s="151" t="s">
        <v>8</v>
      </c>
      <c r="AA4" s="151"/>
      <c r="AB4" s="151" t="s">
        <v>9</v>
      </c>
      <c r="AC4" s="151"/>
      <c r="AD4" s="154"/>
      <c r="AE4" s="154"/>
      <c r="AF4" s="153" t="s">
        <v>101</v>
      </c>
      <c r="AG4" s="155" t="s">
        <v>107</v>
      </c>
      <c r="AH4" s="156" t="s">
        <v>108</v>
      </c>
      <c r="AI4" s="157" t="s">
        <v>109</v>
      </c>
      <c r="AJ4" s="158" t="s">
        <v>110</v>
      </c>
      <c r="AK4" s="159" t="s">
        <v>111</v>
      </c>
    </row>
    <row r="5" spans="1:37" ht="42.75" customHeight="1">
      <c r="A5" s="152"/>
      <c r="B5" s="2" t="s">
        <v>91</v>
      </c>
      <c r="C5" s="3" t="s">
        <v>92</v>
      </c>
      <c r="D5" s="2" t="s">
        <v>91</v>
      </c>
      <c r="E5" s="3" t="s">
        <v>92</v>
      </c>
      <c r="F5" s="2" t="s">
        <v>91</v>
      </c>
      <c r="G5" s="3" t="s">
        <v>92</v>
      </c>
      <c r="H5" s="167" t="s">
        <v>113</v>
      </c>
      <c r="I5" s="181" t="s">
        <v>113</v>
      </c>
      <c r="J5" s="2" t="s">
        <v>91</v>
      </c>
      <c r="K5" s="3" t="s">
        <v>92</v>
      </c>
      <c r="L5" s="2" t="s">
        <v>91</v>
      </c>
      <c r="M5" s="3" t="s">
        <v>92</v>
      </c>
      <c r="N5" s="2" t="s">
        <v>91</v>
      </c>
      <c r="O5" s="3" t="s">
        <v>92</v>
      </c>
      <c r="P5" s="167" t="s">
        <v>114</v>
      </c>
      <c r="Q5" s="181" t="s">
        <v>114</v>
      </c>
      <c r="R5" s="2" t="s">
        <v>91</v>
      </c>
      <c r="S5" s="3" t="s">
        <v>92</v>
      </c>
      <c r="T5" s="2" t="s">
        <v>91</v>
      </c>
      <c r="U5" s="3" t="s">
        <v>92</v>
      </c>
      <c r="V5" s="2" t="s">
        <v>91</v>
      </c>
      <c r="W5" s="3" t="s">
        <v>92</v>
      </c>
      <c r="X5" s="2" t="s">
        <v>91</v>
      </c>
      <c r="Y5" s="3" t="s">
        <v>92</v>
      </c>
      <c r="Z5" s="2" t="s">
        <v>91</v>
      </c>
      <c r="AA5" s="3" t="s">
        <v>92</v>
      </c>
      <c r="AB5" s="2" t="s">
        <v>91</v>
      </c>
      <c r="AC5" s="3" t="s">
        <v>92</v>
      </c>
      <c r="AD5" s="2" t="s">
        <v>91</v>
      </c>
      <c r="AE5" s="3" t="s">
        <v>92</v>
      </c>
      <c r="AF5" s="153"/>
      <c r="AG5" s="155"/>
      <c r="AH5" s="156"/>
      <c r="AI5" s="157"/>
      <c r="AJ5" s="158"/>
      <c r="AK5" s="159"/>
    </row>
    <row r="6" spans="1:37" ht="21">
      <c r="A6" s="6" t="s">
        <v>14</v>
      </c>
      <c r="B6" s="7">
        <v>17</v>
      </c>
      <c r="C6" s="8">
        <v>15.81</v>
      </c>
      <c r="D6" s="7">
        <v>13</v>
      </c>
      <c r="E6" s="8">
        <v>12.09</v>
      </c>
      <c r="F6" s="7">
        <v>12</v>
      </c>
      <c r="G6" s="8">
        <v>11.16</v>
      </c>
      <c r="H6" s="179">
        <f>C6+E6+G6</f>
        <v>39.06</v>
      </c>
      <c r="I6" s="182">
        <v>67</v>
      </c>
      <c r="J6" s="7">
        <v>20</v>
      </c>
      <c r="K6" s="8">
        <v>18.6</v>
      </c>
      <c r="L6" s="7">
        <v>16</v>
      </c>
      <c r="M6" s="8">
        <v>14.879999999999999</v>
      </c>
      <c r="N6" s="7">
        <v>19</v>
      </c>
      <c r="O6" s="8">
        <v>17.67</v>
      </c>
      <c r="P6" s="179">
        <f>K6+M6+O6</f>
        <v>51.150000000000006</v>
      </c>
      <c r="Q6" s="182">
        <v>77</v>
      </c>
      <c r="R6" s="7">
        <v>20</v>
      </c>
      <c r="S6" s="8">
        <v>18.6</v>
      </c>
      <c r="T6" s="7">
        <v>16</v>
      </c>
      <c r="U6" s="8">
        <v>14.879999999999999</v>
      </c>
      <c r="V6" s="7">
        <v>14</v>
      </c>
      <c r="W6" s="8">
        <v>13.02</v>
      </c>
      <c r="X6" s="7">
        <v>16</v>
      </c>
      <c r="Y6" s="8">
        <v>14.879999999999999</v>
      </c>
      <c r="Z6" s="7">
        <v>17</v>
      </c>
      <c r="AA6" s="8">
        <v>15.81</v>
      </c>
      <c r="AB6" s="7">
        <v>14</v>
      </c>
      <c r="AC6" s="8">
        <v>13.02</v>
      </c>
      <c r="AD6" s="7">
        <f>B6+D6+F6+J6+L6+N6+R6+T6+V6+X6+Z6+AB6</f>
        <v>194</v>
      </c>
      <c r="AE6" s="8">
        <f>0.93*AD6</f>
        <v>180.42000000000002</v>
      </c>
      <c r="AF6" s="47">
        <f>0.86*AD6</f>
        <v>166.84</v>
      </c>
      <c r="AG6" s="77">
        <f>AD6*0.79</f>
        <v>153.26000000000002</v>
      </c>
      <c r="AH6" s="83">
        <f>AD6*0.72</f>
        <v>139.68</v>
      </c>
      <c r="AI6" s="89">
        <f>AD6*0.65</f>
        <v>126.10000000000001</v>
      </c>
      <c r="AJ6" s="95">
        <f>AD6*0.58</f>
        <v>112.52</v>
      </c>
      <c r="AK6" s="101">
        <f>AD6*0.51</f>
        <v>98.94</v>
      </c>
    </row>
    <row r="7" spans="1:37" s="50" customFormat="1" ht="21">
      <c r="A7" s="201" t="s">
        <v>13</v>
      </c>
      <c r="B7" s="31">
        <f aca="true" t="shared" si="0" ref="B7:AC7">SUM(B6:B6)</f>
        <v>17</v>
      </c>
      <c r="C7" s="32">
        <f t="shared" si="0"/>
        <v>15.81</v>
      </c>
      <c r="D7" s="31">
        <f t="shared" si="0"/>
        <v>13</v>
      </c>
      <c r="E7" s="32">
        <f t="shared" si="0"/>
        <v>12.09</v>
      </c>
      <c r="F7" s="31">
        <f t="shared" si="0"/>
        <v>12</v>
      </c>
      <c r="G7" s="32">
        <f t="shared" si="0"/>
        <v>11.16</v>
      </c>
      <c r="H7" s="179">
        <f>C7+E7+G7</f>
        <v>39.06</v>
      </c>
      <c r="I7" s="182">
        <v>67</v>
      </c>
      <c r="J7" s="31">
        <f t="shared" si="0"/>
        <v>20</v>
      </c>
      <c r="K7" s="32">
        <f t="shared" si="0"/>
        <v>18.6</v>
      </c>
      <c r="L7" s="31">
        <f t="shared" si="0"/>
        <v>16</v>
      </c>
      <c r="M7" s="32">
        <f t="shared" si="0"/>
        <v>14.879999999999999</v>
      </c>
      <c r="N7" s="31">
        <f t="shared" si="0"/>
        <v>19</v>
      </c>
      <c r="O7" s="32">
        <f t="shared" si="0"/>
        <v>17.67</v>
      </c>
      <c r="P7" s="179">
        <f>K7+M7+O7</f>
        <v>51.150000000000006</v>
      </c>
      <c r="Q7" s="182">
        <v>77</v>
      </c>
      <c r="R7" s="31">
        <f t="shared" si="0"/>
        <v>20</v>
      </c>
      <c r="S7" s="32">
        <f t="shared" si="0"/>
        <v>18.6</v>
      </c>
      <c r="T7" s="31">
        <f t="shared" si="0"/>
        <v>16</v>
      </c>
      <c r="U7" s="32">
        <f t="shared" si="0"/>
        <v>14.879999999999999</v>
      </c>
      <c r="V7" s="31">
        <f t="shared" si="0"/>
        <v>14</v>
      </c>
      <c r="W7" s="32">
        <f t="shared" si="0"/>
        <v>13.02</v>
      </c>
      <c r="X7" s="31">
        <f t="shared" si="0"/>
        <v>16</v>
      </c>
      <c r="Y7" s="32">
        <f t="shared" si="0"/>
        <v>14.879999999999999</v>
      </c>
      <c r="Z7" s="31">
        <f t="shared" si="0"/>
        <v>17</v>
      </c>
      <c r="AA7" s="32">
        <f t="shared" si="0"/>
        <v>15.81</v>
      </c>
      <c r="AB7" s="31">
        <f t="shared" si="0"/>
        <v>14</v>
      </c>
      <c r="AC7" s="32">
        <f t="shared" si="0"/>
        <v>13.02</v>
      </c>
      <c r="AD7" s="33">
        <f>B7+D7+F7+J7+L7+N7+R7+T7+V7+X7+Z7+AB7</f>
        <v>194</v>
      </c>
      <c r="AE7" s="41">
        <f>0.93*AD7</f>
        <v>180.42000000000002</v>
      </c>
      <c r="AF7" s="54">
        <f>0.86*AD7</f>
        <v>166.84</v>
      </c>
      <c r="AG7" s="81">
        <f>AD7*0.79</f>
        <v>153.26000000000002</v>
      </c>
      <c r="AH7" s="87">
        <f>AD7*0.72</f>
        <v>139.68</v>
      </c>
      <c r="AI7" s="93">
        <f>AD7*0.65</f>
        <v>126.10000000000001</v>
      </c>
      <c r="AJ7" s="99">
        <f>AD7*0.58</f>
        <v>112.52</v>
      </c>
      <c r="AK7" s="105">
        <f>AD7*0.51</f>
        <v>98.94</v>
      </c>
    </row>
    <row r="8" spans="1:32" ht="18.75">
      <c r="A8" s="25"/>
      <c r="B8" s="26"/>
      <c r="C8" s="27"/>
      <c r="D8" s="26"/>
      <c r="E8" s="27"/>
      <c r="F8" s="26"/>
      <c r="G8" s="27"/>
      <c r="H8" s="27"/>
      <c r="I8" s="27"/>
      <c r="J8" s="26"/>
      <c r="K8" s="27"/>
      <c r="L8" s="26"/>
      <c r="M8" s="27"/>
      <c r="N8" s="26"/>
      <c r="O8" s="27"/>
      <c r="P8" s="27"/>
      <c r="Q8" s="27"/>
      <c r="R8" s="26"/>
      <c r="S8" s="27"/>
      <c r="T8" s="26"/>
      <c r="U8" s="27"/>
      <c r="V8" s="26"/>
      <c r="W8" s="27"/>
      <c r="X8" s="26"/>
      <c r="Y8" s="27"/>
      <c r="Z8" s="26"/>
      <c r="AA8" s="27"/>
      <c r="AB8" s="26"/>
      <c r="AC8" s="27"/>
      <c r="AD8" s="26"/>
      <c r="AE8" s="27"/>
      <c r="AF8" s="28"/>
    </row>
  </sheetData>
  <sheetProtection/>
  <mergeCells count="21">
    <mergeCell ref="AF4:AF5"/>
    <mergeCell ref="AG4:AG5"/>
    <mergeCell ref="AH4:AH5"/>
    <mergeCell ref="AI4:AI5"/>
    <mergeCell ref="AJ4:AJ5"/>
    <mergeCell ref="B3:I3"/>
    <mergeCell ref="J3:Q3"/>
    <mergeCell ref="R4:S4"/>
    <mergeCell ref="T4:U4"/>
    <mergeCell ref="V4:W4"/>
    <mergeCell ref="X4:Y4"/>
    <mergeCell ref="Z4:AA4"/>
    <mergeCell ref="AB4:AC4"/>
    <mergeCell ref="A3:A5"/>
    <mergeCell ref="R3:W3"/>
    <mergeCell ref="AK4:AK5"/>
    <mergeCell ref="X3:AC3"/>
    <mergeCell ref="AD3:AE4"/>
    <mergeCell ref="B4:C4"/>
    <mergeCell ref="D4:E4"/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4"/>
  <sheetViews>
    <sheetView zoomScalePageLayoutView="0" workbookViewId="0" topLeftCell="A1">
      <selection activeCell="P14" activeCellId="1" sqref="H14:I14 P14:Q14"/>
    </sheetView>
  </sheetViews>
  <sheetFormatPr defaultColWidth="8.7109375" defaultRowHeight="15"/>
  <cols>
    <col min="1" max="31" width="8.7109375" style="52" customWidth="1"/>
    <col min="32" max="32" width="14.421875" style="52" customWidth="1"/>
    <col min="33" max="37" width="13.7109375" style="52" customWidth="1"/>
    <col min="38" max="16384" width="8.7109375" style="52" customWidth="1"/>
  </cols>
  <sheetData>
    <row r="1" ht="14.25">
      <c r="A1" t="s">
        <v>115</v>
      </c>
    </row>
    <row r="3" spans="1:37" ht="21">
      <c r="A3" s="152" t="s">
        <v>0</v>
      </c>
      <c r="B3" s="161" t="s">
        <v>93</v>
      </c>
      <c r="C3" s="162"/>
      <c r="D3" s="162"/>
      <c r="E3" s="162"/>
      <c r="F3" s="162"/>
      <c r="G3" s="162"/>
      <c r="H3" s="162"/>
      <c r="I3" s="163"/>
      <c r="J3" s="161" t="s">
        <v>94</v>
      </c>
      <c r="K3" s="162"/>
      <c r="L3" s="162"/>
      <c r="M3" s="162"/>
      <c r="N3" s="162"/>
      <c r="O3" s="162"/>
      <c r="P3" s="162"/>
      <c r="Q3" s="163"/>
      <c r="R3" s="150" t="s">
        <v>95</v>
      </c>
      <c r="S3" s="150"/>
      <c r="T3" s="150"/>
      <c r="U3" s="150"/>
      <c r="V3" s="150"/>
      <c r="W3" s="150"/>
      <c r="X3" s="150" t="s">
        <v>96</v>
      </c>
      <c r="Y3" s="150"/>
      <c r="Z3" s="150"/>
      <c r="AA3" s="150"/>
      <c r="AB3" s="150"/>
      <c r="AC3" s="150"/>
      <c r="AD3" s="154" t="s">
        <v>13</v>
      </c>
      <c r="AE3" s="154"/>
      <c r="AF3" s="111" t="s">
        <v>100</v>
      </c>
      <c r="AG3" s="76" t="s">
        <v>102</v>
      </c>
      <c r="AH3" s="82" t="s">
        <v>103</v>
      </c>
      <c r="AI3" s="88" t="s">
        <v>104</v>
      </c>
      <c r="AJ3" s="94" t="s">
        <v>105</v>
      </c>
      <c r="AK3" s="100" t="s">
        <v>106</v>
      </c>
    </row>
    <row r="4" spans="1:37" ht="21">
      <c r="A4" s="152"/>
      <c r="B4" s="151" t="s">
        <v>10</v>
      </c>
      <c r="C4" s="151"/>
      <c r="D4" s="151" t="s">
        <v>11</v>
      </c>
      <c r="E4" s="151"/>
      <c r="F4" s="151" t="s">
        <v>12</v>
      </c>
      <c r="G4" s="151"/>
      <c r="H4" s="166" t="s">
        <v>13</v>
      </c>
      <c r="I4" s="174" t="s">
        <v>112</v>
      </c>
      <c r="J4" s="164" t="s">
        <v>1</v>
      </c>
      <c r="K4" s="165"/>
      <c r="L4" s="164" t="s">
        <v>2</v>
      </c>
      <c r="M4" s="165"/>
      <c r="N4" s="164" t="s">
        <v>3</v>
      </c>
      <c r="O4" s="165"/>
      <c r="P4" s="166" t="s">
        <v>13</v>
      </c>
      <c r="Q4" s="174" t="s">
        <v>112</v>
      </c>
      <c r="R4" s="151" t="s">
        <v>4</v>
      </c>
      <c r="S4" s="151"/>
      <c r="T4" s="151" t="s">
        <v>5</v>
      </c>
      <c r="U4" s="151"/>
      <c r="V4" s="151" t="s">
        <v>6</v>
      </c>
      <c r="W4" s="151"/>
      <c r="X4" s="151" t="s">
        <v>7</v>
      </c>
      <c r="Y4" s="151"/>
      <c r="Z4" s="151" t="s">
        <v>8</v>
      </c>
      <c r="AA4" s="151"/>
      <c r="AB4" s="151" t="s">
        <v>9</v>
      </c>
      <c r="AC4" s="151"/>
      <c r="AD4" s="154"/>
      <c r="AE4" s="154"/>
      <c r="AF4" s="153" t="s">
        <v>101</v>
      </c>
      <c r="AG4" s="155" t="s">
        <v>107</v>
      </c>
      <c r="AH4" s="156" t="s">
        <v>108</v>
      </c>
      <c r="AI4" s="157" t="s">
        <v>109</v>
      </c>
      <c r="AJ4" s="158" t="s">
        <v>110</v>
      </c>
      <c r="AK4" s="159" t="s">
        <v>111</v>
      </c>
    </row>
    <row r="5" spans="1:37" ht="37.5">
      <c r="A5" s="152"/>
      <c r="B5" s="2" t="s">
        <v>91</v>
      </c>
      <c r="C5" s="3" t="s">
        <v>92</v>
      </c>
      <c r="D5" s="2" t="s">
        <v>91</v>
      </c>
      <c r="E5" s="3" t="s">
        <v>92</v>
      </c>
      <c r="F5" s="2" t="s">
        <v>91</v>
      </c>
      <c r="G5" s="3" t="s">
        <v>92</v>
      </c>
      <c r="H5" s="167" t="s">
        <v>113</v>
      </c>
      <c r="I5" s="175" t="s">
        <v>113</v>
      </c>
      <c r="J5" s="2" t="s">
        <v>91</v>
      </c>
      <c r="K5" s="3" t="s">
        <v>92</v>
      </c>
      <c r="L5" s="2" t="s">
        <v>91</v>
      </c>
      <c r="M5" s="3" t="s">
        <v>92</v>
      </c>
      <c r="N5" s="2" t="s">
        <v>91</v>
      </c>
      <c r="O5" s="3" t="s">
        <v>92</v>
      </c>
      <c r="P5" s="167" t="s">
        <v>114</v>
      </c>
      <c r="Q5" s="175" t="s">
        <v>114</v>
      </c>
      <c r="R5" s="2" t="s">
        <v>91</v>
      </c>
      <c r="S5" s="3" t="s">
        <v>92</v>
      </c>
      <c r="T5" s="2" t="s">
        <v>91</v>
      </c>
      <c r="U5" s="3" t="s">
        <v>92</v>
      </c>
      <c r="V5" s="2" t="s">
        <v>91</v>
      </c>
      <c r="W5" s="3" t="s">
        <v>92</v>
      </c>
      <c r="X5" s="2" t="s">
        <v>91</v>
      </c>
      <c r="Y5" s="3" t="s">
        <v>92</v>
      </c>
      <c r="Z5" s="2" t="s">
        <v>91</v>
      </c>
      <c r="AA5" s="3" t="s">
        <v>92</v>
      </c>
      <c r="AB5" s="2" t="s">
        <v>91</v>
      </c>
      <c r="AC5" s="3" t="s">
        <v>92</v>
      </c>
      <c r="AD5" s="2" t="s">
        <v>91</v>
      </c>
      <c r="AE5" s="3" t="s">
        <v>92</v>
      </c>
      <c r="AF5" s="153"/>
      <c r="AG5" s="155"/>
      <c r="AH5" s="156"/>
      <c r="AI5" s="157"/>
      <c r="AJ5" s="158"/>
      <c r="AK5" s="159"/>
    </row>
    <row r="6" spans="1:37" ht="21">
      <c r="A6" s="9" t="s">
        <v>52</v>
      </c>
      <c r="B6" s="10">
        <v>29</v>
      </c>
      <c r="C6" s="11">
        <v>26.97</v>
      </c>
      <c r="D6" s="10">
        <v>34</v>
      </c>
      <c r="E6" s="11">
        <v>31.62</v>
      </c>
      <c r="F6" s="10">
        <v>37</v>
      </c>
      <c r="G6" s="11">
        <v>34.41</v>
      </c>
      <c r="H6" s="135">
        <f>C6+E6+G6</f>
        <v>93</v>
      </c>
      <c r="I6" s="176">
        <v>126</v>
      </c>
      <c r="J6" s="10">
        <v>34</v>
      </c>
      <c r="K6" s="11">
        <v>31.62</v>
      </c>
      <c r="L6" s="10">
        <v>32</v>
      </c>
      <c r="M6" s="11">
        <v>29.759999999999998</v>
      </c>
      <c r="N6" s="10">
        <v>32</v>
      </c>
      <c r="O6" s="11">
        <v>29.759999999999998</v>
      </c>
      <c r="P6" s="135">
        <f>K6+M6+O6</f>
        <v>91.13999999999999</v>
      </c>
      <c r="Q6" s="176">
        <v>121</v>
      </c>
      <c r="R6" s="10">
        <v>34</v>
      </c>
      <c r="S6" s="11">
        <v>31.62</v>
      </c>
      <c r="T6" s="10">
        <v>29</v>
      </c>
      <c r="U6" s="11">
        <v>26.97</v>
      </c>
      <c r="V6" s="10">
        <v>27</v>
      </c>
      <c r="W6" s="11">
        <v>25.11</v>
      </c>
      <c r="X6" s="10">
        <v>27</v>
      </c>
      <c r="Y6" s="11">
        <v>25.11</v>
      </c>
      <c r="Z6" s="10">
        <v>34</v>
      </c>
      <c r="AA6" s="11">
        <v>31.62</v>
      </c>
      <c r="AB6" s="10">
        <v>35</v>
      </c>
      <c r="AC6" s="11">
        <v>32.55</v>
      </c>
      <c r="AD6" s="7">
        <f>B6+D6+F6+J6+L6+R6+N6+T6+V6+X6+Z6+AB6</f>
        <v>384</v>
      </c>
      <c r="AE6" s="8">
        <f>AD6*0.93</f>
        <v>357.12</v>
      </c>
      <c r="AF6" s="63">
        <f>0.86*AD6</f>
        <v>330.24</v>
      </c>
      <c r="AG6" s="77">
        <f aca="true" t="shared" si="0" ref="AG6:AG14">AD6*0.79</f>
        <v>303.36</v>
      </c>
      <c r="AH6" s="83">
        <f aca="true" t="shared" si="1" ref="AH6:AH14">AD6*0.72</f>
        <v>276.48</v>
      </c>
      <c r="AI6" s="89">
        <f aca="true" t="shared" si="2" ref="AI6:AI14">AD6*0.65</f>
        <v>249.60000000000002</v>
      </c>
      <c r="AJ6" s="95">
        <f aca="true" t="shared" si="3" ref="AJ6:AJ14">AD6*0.58</f>
        <v>222.71999999999997</v>
      </c>
      <c r="AK6" s="101">
        <f aca="true" t="shared" si="4" ref="AK6:AK14">AD6*0.51</f>
        <v>195.84</v>
      </c>
    </row>
    <row r="7" spans="1:37" ht="21">
      <c r="A7" s="9" t="s">
        <v>53</v>
      </c>
      <c r="B7" s="10">
        <v>8</v>
      </c>
      <c r="C7" s="11">
        <v>7.4399999999999995</v>
      </c>
      <c r="D7" s="10">
        <v>8</v>
      </c>
      <c r="E7" s="11">
        <v>7.4399999999999995</v>
      </c>
      <c r="F7" s="10">
        <v>9</v>
      </c>
      <c r="G7" s="11">
        <v>8.37</v>
      </c>
      <c r="H7" s="135">
        <f aca="true" t="shared" si="5" ref="H7:H14">C7+E7+G7</f>
        <v>23.25</v>
      </c>
      <c r="I7" s="176">
        <v>35</v>
      </c>
      <c r="J7" s="10">
        <v>8</v>
      </c>
      <c r="K7" s="11">
        <v>7.4399999999999995</v>
      </c>
      <c r="L7" s="10">
        <v>9</v>
      </c>
      <c r="M7" s="11">
        <v>8.37</v>
      </c>
      <c r="N7" s="10">
        <v>12</v>
      </c>
      <c r="O7" s="11">
        <v>11.16</v>
      </c>
      <c r="P7" s="135">
        <f aca="true" t="shared" si="6" ref="P7:P14">K7+M7+O7</f>
        <v>26.97</v>
      </c>
      <c r="Q7" s="176">
        <v>39</v>
      </c>
      <c r="R7" s="10">
        <v>11</v>
      </c>
      <c r="S7" s="11">
        <v>10.23</v>
      </c>
      <c r="T7" s="10">
        <v>9</v>
      </c>
      <c r="U7" s="11">
        <v>8.37</v>
      </c>
      <c r="V7" s="10">
        <v>11</v>
      </c>
      <c r="W7" s="11">
        <v>10.23</v>
      </c>
      <c r="X7" s="10">
        <v>7</v>
      </c>
      <c r="Y7" s="11">
        <v>6.51</v>
      </c>
      <c r="Z7" s="10">
        <v>8</v>
      </c>
      <c r="AA7" s="11">
        <v>7.4399999999999995</v>
      </c>
      <c r="AB7" s="10">
        <v>4</v>
      </c>
      <c r="AC7" s="11">
        <v>3.7199999999999998</v>
      </c>
      <c r="AD7" s="10">
        <f>B7+D7+F7+J7+L7+N7+R7+T7+V7+X7+Z7+AB7</f>
        <v>104</v>
      </c>
      <c r="AE7" s="11">
        <f aca="true" t="shared" si="7" ref="AE7:AE13">AD7*0.93</f>
        <v>96.72</v>
      </c>
      <c r="AF7" s="64">
        <f aca="true" t="shared" si="8" ref="AF7:AF14">0.86*AD7</f>
        <v>89.44</v>
      </c>
      <c r="AG7" s="78">
        <f t="shared" si="0"/>
        <v>82.16</v>
      </c>
      <c r="AH7" s="84">
        <f t="shared" si="1"/>
        <v>74.88</v>
      </c>
      <c r="AI7" s="90">
        <f t="shared" si="2"/>
        <v>67.60000000000001</v>
      </c>
      <c r="AJ7" s="96">
        <f t="shared" si="3"/>
        <v>60.31999999999999</v>
      </c>
      <c r="AK7" s="102">
        <f t="shared" si="4"/>
        <v>53.04</v>
      </c>
    </row>
    <row r="8" spans="1:37" ht="21">
      <c r="A8" s="9" t="s">
        <v>54</v>
      </c>
      <c r="B8" s="10">
        <v>17</v>
      </c>
      <c r="C8" s="11">
        <v>15.81</v>
      </c>
      <c r="D8" s="10">
        <v>19</v>
      </c>
      <c r="E8" s="11">
        <v>17.67</v>
      </c>
      <c r="F8" s="10">
        <v>17</v>
      </c>
      <c r="G8" s="11">
        <v>15.81</v>
      </c>
      <c r="H8" s="135">
        <f t="shared" si="5"/>
        <v>49.290000000000006</v>
      </c>
      <c r="I8" s="176">
        <v>73</v>
      </c>
      <c r="J8" s="10">
        <v>22</v>
      </c>
      <c r="K8" s="11">
        <v>20.46</v>
      </c>
      <c r="L8" s="10">
        <v>15</v>
      </c>
      <c r="M8" s="11">
        <v>13.95</v>
      </c>
      <c r="N8" s="10">
        <v>20</v>
      </c>
      <c r="O8" s="11">
        <v>18.6</v>
      </c>
      <c r="P8" s="135">
        <f t="shared" si="6"/>
        <v>53.01</v>
      </c>
      <c r="Q8" s="176">
        <v>63</v>
      </c>
      <c r="R8" s="10">
        <v>11</v>
      </c>
      <c r="S8" s="11">
        <v>10.23</v>
      </c>
      <c r="T8" s="10">
        <v>16</v>
      </c>
      <c r="U8" s="11">
        <v>14.879999999999999</v>
      </c>
      <c r="V8" s="10">
        <v>17</v>
      </c>
      <c r="W8" s="11">
        <v>15.81</v>
      </c>
      <c r="X8" s="10">
        <v>12</v>
      </c>
      <c r="Y8" s="11">
        <v>11.16</v>
      </c>
      <c r="Z8" s="10">
        <v>12</v>
      </c>
      <c r="AA8" s="11">
        <v>11.16</v>
      </c>
      <c r="AB8" s="10">
        <v>16</v>
      </c>
      <c r="AC8" s="11">
        <v>14.879999999999999</v>
      </c>
      <c r="AD8" s="10">
        <f>B8+D8+F8+J8+L8+N8+R8+T8+V8+X8+Z8+AB8</f>
        <v>194</v>
      </c>
      <c r="AE8" s="11">
        <f t="shared" si="7"/>
        <v>180.42000000000002</v>
      </c>
      <c r="AF8" s="64">
        <f t="shared" si="8"/>
        <v>166.84</v>
      </c>
      <c r="AG8" s="78">
        <f t="shared" si="0"/>
        <v>153.26000000000002</v>
      </c>
      <c r="AH8" s="84">
        <f t="shared" si="1"/>
        <v>139.68</v>
      </c>
      <c r="AI8" s="90">
        <f t="shared" si="2"/>
        <v>126.10000000000001</v>
      </c>
      <c r="AJ8" s="96">
        <f t="shared" si="3"/>
        <v>112.52</v>
      </c>
      <c r="AK8" s="102">
        <f t="shared" si="4"/>
        <v>98.94</v>
      </c>
    </row>
    <row r="9" spans="1:37" ht="21">
      <c r="A9" s="9" t="s">
        <v>56</v>
      </c>
      <c r="B9" s="10">
        <v>6</v>
      </c>
      <c r="C9" s="11">
        <v>5.58</v>
      </c>
      <c r="D9" s="10">
        <v>13</v>
      </c>
      <c r="E9" s="11">
        <v>12.09</v>
      </c>
      <c r="F9" s="10">
        <v>7</v>
      </c>
      <c r="G9" s="11">
        <v>6.51</v>
      </c>
      <c r="H9" s="135">
        <f t="shared" si="5"/>
        <v>24.18</v>
      </c>
      <c r="I9" s="176">
        <v>27</v>
      </c>
      <c r="J9" s="10">
        <v>6</v>
      </c>
      <c r="K9" s="11">
        <v>5.58</v>
      </c>
      <c r="L9" s="10">
        <v>5</v>
      </c>
      <c r="M9" s="11">
        <v>4.65</v>
      </c>
      <c r="N9" s="10">
        <v>5</v>
      </c>
      <c r="O9" s="11">
        <v>4.65</v>
      </c>
      <c r="P9" s="135">
        <f t="shared" si="6"/>
        <v>14.88</v>
      </c>
      <c r="Q9" s="176">
        <v>23</v>
      </c>
      <c r="R9" s="10">
        <v>12</v>
      </c>
      <c r="S9" s="11">
        <v>11.16</v>
      </c>
      <c r="T9" s="10">
        <v>5</v>
      </c>
      <c r="U9" s="11">
        <v>4.65</v>
      </c>
      <c r="V9" s="10">
        <v>8</v>
      </c>
      <c r="W9" s="11">
        <v>7.4399999999999995</v>
      </c>
      <c r="X9" s="10">
        <v>3</v>
      </c>
      <c r="Y9" s="11">
        <v>2.79</v>
      </c>
      <c r="Z9" s="10">
        <v>7</v>
      </c>
      <c r="AA9" s="11">
        <v>6.51</v>
      </c>
      <c r="AB9" s="10">
        <v>5</v>
      </c>
      <c r="AC9" s="11">
        <v>4.65</v>
      </c>
      <c r="AD9" s="10">
        <f>B9+D9+F9+J9+L9+N9+R9+T9+V9+X9+Z9+AB9</f>
        <v>82</v>
      </c>
      <c r="AE9" s="11">
        <f t="shared" si="7"/>
        <v>76.26</v>
      </c>
      <c r="AF9" s="64">
        <f t="shared" si="8"/>
        <v>70.52</v>
      </c>
      <c r="AG9" s="78">
        <f t="shared" si="0"/>
        <v>64.78</v>
      </c>
      <c r="AH9" s="84">
        <f t="shared" si="1"/>
        <v>59.04</v>
      </c>
      <c r="AI9" s="90">
        <f t="shared" si="2"/>
        <v>53.300000000000004</v>
      </c>
      <c r="AJ9" s="96">
        <f t="shared" si="3"/>
        <v>47.559999999999995</v>
      </c>
      <c r="AK9" s="102">
        <f t="shared" si="4"/>
        <v>41.82</v>
      </c>
    </row>
    <row r="10" spans="1:37" ht="21">
      <c r="A10" s="9" t="s">
        <v>57</v>
      </c>
      <c r="B10" s="10">
        <v>7</v>
      </c>
      <c r="C10" s="11">
        <v>6.51</v>
      </c>
      <c r="D10" s="10">
        <v>9</v>
      </c>
      <c r="E10" s="11">
        <v>8.37</v>
      </c>
      <c r="F10" s="10">
        <v>6</v>
      </c>
      <c r="G10" s="11">
        <v>5.58</v>
      </c>
      <c r="H10" s="135">
        <f t="shared" si="5"/>
        <v>20.46</v>
      </c>
      <c r="I10" s="176">
        <v>18</v>
      </c>
      <c r="J10" s="10">
        <v>6</v>
      </c>
      <c r="K10" s="11">
        <v>5.58</v>
      </c>
      <c r="L10" s="10">
        <v>12</v>
      </c>
      <c r="M10" s="11">
        <v>11.16</v>
      </c>
      <c r="N10" s="10">
        <v>9</v>
      </c>
      <c r="O10" s="11">
        <v>8.37</v>
      </c>
      <c r="P10" s="135">
        <f t="shared" si="6"/>
        <v>25.11</v>
      </c>
      <c r="Q10" s="176">
        <v>29</v>
      </c>
      <c r="R10" s="10">
        <v>9</v>
      </c>
      <c r="S10" s="11">
        <v>8.37</v>
      </c>
      <c r="T10" s="10">
        <v>8</v>
      </c>
      <c r="U10" s="11">
        <v>7.4399999999999995</v>
      </c>
      <c r="V10" s="10">
        <v>5</v>
      </c>
      <c r="W10" s="11">
        <v>4.65</v>
      </c>
      <c r="X10" s="10">
        <v>7</v>
      </c>
      <c r="Y10" s="11">
        <v>6.51</v>
      </c>
      <c r="Z10" s="10">
        <v>6</v>
      </c>
      <c r="AA10" s="11">
        <v>5.58</v>
      </c>
      <c r="AB10" s="10">
        <v>5</v>
      </c>
      <c r="AC10" s="11">
        <v>4.65</v>
      </c>
      <c r="AD10" s="10">
        <f>B10+D10+F10+J10+L10+N10+R10+T10+V10+X10+Z10+AB10</f>
        <v>89</v>
      </c>
      <c r="AE10" s="11">
        <f t="shared" si="7"/>
        <v>82.77000000000001</v>
      </c>
      <c r="AF10" s="64">
        <f t="shared" si="8"/>
        <v>76.53999999999999</v>
      </c>
      <c r="AG10" s="78">
        <f t="shared" si="0"/>
        <v>70.31</v>
      </c>
      <c r="AH10" s="84">
        <f t="shared" si="1"/>
        <v>64.08</v>
      </c>
      <c r="AI10" s="90">
        <f t="shared" si="2"/>
        <v>57.85</v>
      </c>
      <c r="AJ10" s="96">
        <f t="shared" si="3"/>
        <v>51.62</v>
      </c>
      <c r="AK10" s="102">
        <f t="shared" si="4"/>
        <v>45.39</v>
      </c>
    </row>
    <row r="11" spans="1:37" ht="21">
      <c r="A11" s="9" t="s">
        <v>58</v>
      </c>
      <c r="B11" s="10">
        <v>8</v>
      </c>
      <c r="C11" s="11">
        <v>7.4399999999999995</v>
      </c>
      <c r="D11" s="10">
        <v>8</v>
      </c>
      <c r="E11" s="11">
        <v>7.4399999999999995</v>
      </c>
      <c r="F11" s="10">
        <v>9</v>
      </c>
      <c r="G11" s="11">
        <v>8.37</v>
      </c>
      <c r="H11" s="135">
        <f t="shared" si="5"/>
        <v>23.25</v>
      </c>
      <c r="I11" s="176">
        <v>28</v>
      </c>
      <c r="J11" s="10">
        <v>10</v>
      </c>
      <c r="K11" s="11">
        <v>9.3</v>
      </c>
      <c r="L11" s="10">
        <v>10</v>
      </c>
      <c r="M11" s="11">
        <v>9.3</v>
      </c>
      <c r="N11" s="10">
        <v>14</v>
      </c>
      <c r="O11" s="11">
        <v>13.02</v>
      </c>
      <c r="P11" s="135">
        <f t="shared" si="6"/>
        <v>31.62</v>
      </c>
      <c r="Q11" s="176">
        <v>38</v>
      </c>
      <c r="R11" s="10">
        <v>12</v>
      </c>
      <c r="S11" s="11">
        <v>11.16</v>
      </c>
      <c r="T11" s="10">
        <v>9</v>
      </c>
      <c r="U11" s="11">
        <v>8.37</v>
      </c>
      <c r="V11" s="10">
        <v>9</v>
      </c>
      <c r="W11" s="11">
        <v>8.37</v>
      </c>
      <c r="X11" s="10">
        <v>9</v>
      </c>
      <c r="Y11" s="11">
        <v>8.37</v>
      </c>
      <c r="Z11" s="10">
        <v>4</v>
      </c>
      <c r="AA11" s="11">
        <v>3.7199999999999998</v>
      </c>
      <c r="AB11" s="10">
        <v>6</v>
      </c>
      <c r="AC11" s="11">
        <v>5.58</v>
      </c>
      <c r="AD11" s="10">
        <f>B11+D11+F11+J11+L11+N11+R11+T11+V11+X11+Z11+AB11</f>
        <v>108</v>
      </c>
      <c r="AE11" s="11">
        <f t="shared" si="7"/>
        <v>100.44000000000001</v>
      </c>
      <c r="AF11" s="64">
        <f t="shared" si="8"/>
        <v>92.88</v>
      </c>
      <c r="AG11" s="78">
        <f t="shared" si="0"/>
        <v>85.32000000000001</v>
      </c>
      <c r="AH11" s="84">
        <f t="shared" si="1"/>
        <v>77.75999999999999</v>
      </c>
      <c r="AI11" s="90">
        <f t="shared" si="2"/>
        <v>70.2</v>
      </c>
      <c r="AJ11" s="96">
        <f t="shared" si="3"/>
        <v>62.63999999999999</v>
      </c>
      <c r="AK11" s="102">
        <f t="shared" si="4"/>
        <v>55.08</v>
      </c>
    </row>
    <row r="12" spans="1:37" ht="21">
      <c r="A12" s="9" t="s">
        <v>59</v>
      </c>
      <c r="B12" s="10">
        <v>35</v>
      </c>
      <c r="C12" s="11">
        <v>32.55</v>
      </c>
      <c r="D12" s="10">
        <v>36</v>
      </c>
      <c r="E12" s="11">
        <v>33.48</v>
      </c>
      <c r="F12" s="10">
        <v>36</v>
      </c>
      <c r="G12" s="11">
        <v>33.48</v>
      </c>
      <c r="H12" s="135">
        <f t="shared" si="5"/>
        <v>99.50999999999999</v>
      </c>
      <c r="I12" s="176">
        <v>94</v>
      </c>
      <c r="J12" s="10">
        <v>39</v>
      </c>
      <c r="K12" s="11">
        <v>36.27</v>
      </c>
      <c r="L12" s="10">
        <v>32</v>
      </c>
      <c r="M12" s="11">
        <v>29.759999999999998</v>
      </c>
      <c r="N12" s="10">
        <v>33</v>
      </c>
      <c r="O12" s="11">
        <v>30.69</v>
      </c>
      <c r="P12" s="135">
        <f t="shared" si="6"/>
        <v>96.72</v>
      </c>
      <c r="Q12" s="176">
        <v>129</v>
      </c>
      <c r="R12" s="10">
        <v>41</v>
      </c>
      <c r="S12" s="11">
        <v>38.13</v>
      </c>
      <c r="T12" s="10">
        <v>23</v>
      </c>
      <c r="U12" s="11">
        <v>21.39</v>
      </c>
      <c r="V12" s="10">
        <v>30</v>
      </c>
      <c r="W12" s="11">
        <v>27.9</v>
      </c>
      <c r="X12" s="10">
        <v>24</v>
      </c>
      <c r="Y12" s="11">
        <v>22.32</v>
      </c>
      <c r="Z12" s="10">
        <v>22</v>
      </c>
      <c r="AA12" s="11">
        <v>20.46</v>
      </c>
      <c r="AB12" s="10">
        <v>26</v>
      </c>
      <c r="AC12" s="11">
        <v>24.18</v>
      </c>
      <c r="AD12" s="10">
        <f>B12+D12+F12+J12+L12+N12+R12+T12+V12+X12+Z12+AB12</f>
        <v>377</v>
      </c>
      <c r="AE12" s="11">
        <f t="shared" si="7"/>
        <v>350.61</v>
      </c>
      <c r="AF12" s="64">
        <f t="shared" si="8"/>
        <v>324.21999999999997</v>
      </c>
      <c r="AG12" s="78">
        <f t="shared" si="0"/>
        <v>297.83000000000004</v>
      </c>
      <c r="AH12" s="84">
        <f t="shared" si="1"/>
        <v>271.44</v>
      </c>
      <c r="AI12" s="90">
        <f t="shared" si="2"/>
        <v>245.05</v>
      </c>
      <c r="AJ12" s="96">
        <f t="shared" si="3"/>
        <v>218.66</v>
      </c>
      <c r="AK12" s="102">
        <f t="shared" si="4"/>
        <v>192.27</v>
      </c>
    </row>
    <row r="13" spans="1:37" ht="21">
      <c r="A13" s="24" t="s">
        <v>60</v>
      </c>
      <c r="B13" s="15">
        <v>2</v>
      </c>
      <c r="C13" s="16">
        <v>1.8599999999999999</v>
      </c>
      <c r="D13" s="15">
        <v>2</v>
      </c>
      <c r="E13" s="16">
        <v>1.8599999999999999</v>
      </c>
      <c r="F13" s="15">
        <v>2</v>
      </c>
      <c r="G13" s="16">
        <v>1.8599999999999999</v>
      </c>
      <c r="H13" s="145">
        <f t="shared" si="5"/>
        <v>5.58</v>
      </c>
      <c r="I13" s="177">
        <v>2</v>
      </c>
      <c r="J13" s="15">
        <v>3</v>
      </c>
      <c r="K13" s="16">
        <v>2.79</v>
      </c>
      <c r="L13" s="15">
        <v>1</v>
      </c>
      <c r="M13" s="16">
        <v>0.9299999999999999</v>
      </c>
      <c r="N13" s="15">
        <v>2</v>
      </c>
      <c r="O13" s="16">
        <v>1.8599999999999999</v>
      </c>
      <c r="P13" s="145">
        <f t="shared" si="6"/>
        <v>5.58</v>
      </c>
      <c r="Q13" s="177">
        <v>11</v>
      </c>
      <c r="R13" s="15">
        <v>2</v>
      </c>
      <c r="S13" s="16">
        <v>1.8599999999999999</v>
      </c>
      <c r="T13" s="15">
        <v>2</v>
      </c>
      <c r="U13" s="16">
        <v>1.8599999999999999</v>
      </c>
      <c r="V13" s="15">
        <v>2</v>
      </c>
      <c r="W13" s="16">
        <v>1.8599999999999999</v>
      </c>
      <c r="X13" s="15">
        <v>2</v>
      </c>
      <c r="Y13" s="16">
        <v>1.8599999999999999</v>
      </c>
      <c r="Z13" s="15">
        <v>2</v>
      </c>
      <c r="AA13" s="16">
        <v>1.8599999999999999</v>
      </c>
      <c r="AB13" s="15">
        <v>2</v>
      </c>
      <c r="AC13" s="16">
        <v>1.8599999999999999</v>
      </c>
      <c r="AD13" s="15">
        <f>B13+D13+F13+J13+L13+N13+R13+T13+V13+X13+Z13+AB13</f>
        <v>24</v>
      </c>
      <c r="AE13" s="23">
        <f t="shared" si="7"/>
        <v>22.32</v>
      </c>
      <c r="AF13" s="65">
        <f t="shared" si="8"/>
        <v>20.64</v>
      </c>
      <c r="AG13" s="79">
        <f t="shared" si="0"/>
        <v>18.96</v>
      </c>
      <c r="AH13" s="85">
        <f t="shared" si="1"/>
        <v>17.28</v>
      </c>
      <c r="AI13" s="91">
        <f t="shared" si="2"/>
        <v>15.600000000000001</v>
      </c>
      <c r="AJ13" s="97">
        <f t="shared" si="3"/>
        <v>13.919999999999998</v>
      </c>
      <c r="AK13" s="103">
        <f t="shared" si="4"/>
        <v>12.24</v>
      </c>
    </row>
    <row r="14" spans="1:37" ht="21">
      <c r="A14" s="51" t="s">
        <v>13</v>
      </c>
      <c r="B14" s="51">
        <f aca="true" t="shared" si="9" ref="B14:AC14">SUM(B6:B13)</f>
        <v>112</v>
      </c>
      <c r="C14" s="58">
        <f t="shared" si="9"/>
        <v>104.16</v>
      </c>
      <c r="D14" s="51">
        <f t="shared" si="9"/>
        <v>129</v>
      </c>
      <c r="E14" s="58">
        <f t="shared" si="9"/>
        <v>119.97000000000001</v>
      </c>
      <c r="F14" s="51">
        <f t="shared" si="9"/>
        <v>123</v>
      </c>
      <c r="G14" s="58">
        <f t="shared" si="9"/>
        <v>114.39</v>
      </c>
      <c r="H14" s="124">
        <f t="shared" si="5"/>
        <v>338.52</v>
      </c>
      <c r="I14" s="178">
        <f>SUM(I6:I13)</f>
        <v>403</v>
      </c>
      <c r="J14" s="51">
        <f t="shared" si="9"/>
        <v>128</v>
      </c>
      <c r="K14" s="58">
        <f t="shared" si="9"/>
        <v>119.04</v>
      </c>
      <c r="L14" s="51">
        <f t="shared" si="9"/>
        <v>116</v>
      </c>
      <c r="M14" s="58">
        <f t="shared" si="9"/>
        <v>107.88</v>
      </c>
      <c r="N14" s="51">
        <f t="shared" si="9"/>
        <v>127</v>
      </c>
      <c r="O14" s="58">
        <f t="shared" si="9"/>
        <v>118.11</v>
      </c>
      <c r="P14" s="124">
        <f t="shared" si="6"/>
        <v>345.03000000000003</v>
      </c>
      <c r="Q14" s="178">
        <f>SUM(Q6:Q13)</f>
        <v>453</v>
      </c>
      <c r="R14" s="51">
        <f t="shared" si="9"/>
        <v>132</v>
      </c>
      <c r="S14" s="58">
        <f t="shared" si="9"/>
        <v>122.76</v>
      </c>
      <c r="T14" s="51">
        <f t="shared" si="9"/>
        <v>101</v>
      </c>
      <c r="U14" s="58">
        <f t="shared" si="9"/>
        <v>93.92999999999999</v>
      </c>
      <c r="V14" s="51">
        <f t="shared" si="9"/>
        <v>109</v>
      </c>
      <c r="W14" s="58">
        <f t="shared" si="9"/>
        <v>101.36999999999999</v>
      </c>
      <c r="X14" s="51">
        <f t="shared" si="9"/>
        <v>91</v>
      </c>
      <c r="Y14" s="58">
        <f t="shared" si="9"/>
        <v>84.63</v>
      </c>
      <c r="Z14" s="51">
        <f t="shared" si="9"/>
        <v>95</v>
      </c>
      <c r="AA14" s="58">
        <f t="shared" si="9"/>
        <v>88.35000000000001</v>
      </c>
      <c r="AB14" s="51">
        <f t="shared" si="9"/>
        <v>99</v>
      </c>
      <c r="AC14" s="58">
        <f t="shared" si="9"/>
        <v>92.06999999999998</v>
      </c>
      <c r="AD14" s="51">
        <f>B14+D14+F14+J14+L14+N14+R14+T14+V14+X14+Z14+AB14</f>
        <v>1362</v>
      </c>
      <c r="AE14" s="58">
        <f>SUM(AE6:AE13)</f>
        <v>1266.66</v>
      </c>
      <c r="AF14" s="54">
        <f t="shared" si="8"/>
        <v>1171.32</v>
      </c>
      <c r="AG14" s="81">
        <f t="shared" si="0"/>
        <v>1075.98</v>
      </c>
      <c r="AH14" s="87">
        <f t="shared" si="1"/>
        <v>980.64</v>
      </c>
      <c r="AI14" s="93">
        <f t="shared" si="2"/>
        <v>885.3000000000001</v>
      </c>
      <c r="AJ14" s="99">
        <f t="shared" si="3"/>
        <v>789.9599999999999</v>
      </c>
      <c r="AK14" s="105">
        <f t="shared" si="4"/>
        <v>694.62</v>
      </c>
    </row>
  </sheetData>
  <sheetProtection/>
  <mergeCells count="24">
    <mergeCell ref="AH4:AH5"/>
    <mergeCell ref="AI4:AI5"/>
    <mergeCell ref="AJ4:AJ5"/>
    <mergeCell ref="AK4:AK5"/>
    <mergeCell ref="AB4:AC4"/>
    <mergeCell ref="AF4:AF5"/>
    <mergeCell ref="AD3:AE4"/>
    <mergeCell ref="B4:C4"/>
    <mergeCell ref="D4:E4"/>
    <mergeCell ref="F4:G4"/>
    <mergeCell ref="R4:S4"/>
    <mergeCell ref="AG4:AG5"/>
    <mergeCell ref="B3:I3"/>
    <mergeCell ref="J3:Q3"/>
    <mergeCell ref="J4:K4"/>
    <mergeCell ref="L4:M4"/>
    <mergeCell ref="T4:U4"/>
    <mergeCell ref="V4:W4"/>
    <mergeCell ref="X4:Y4"/>
    <mergeCell ref="Z4:AA4"/>
    <mergeCell ref="A3:A5"/>
    <mergeCell ref="R3:W3"/>
    <mergeCell ref="X3:AC3"/>
    <mergeCell ref="N4:O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12"/>
  <sheetViews>
    <sheetView zoomScalePageLayoutView="0" workbookViewId="0" topLeftCell="A1">
      <selection activeCell="P11" activeCellId="1" sqref="H11:I11 P11:Q11"/>
    </sheetView>
  </sheetViews>
  <sheetFormatPr defaultColWidth="8.7109375" defaultRowHeight="15"/>
  <cols>
    <col min="1" max="31" width="8.7109375" style="52" customWidth="1"/>
    <col min="32" max="32" width="13.8515625" style="52" customWidth="1"/>
    <col min="33" max="16384" width="8.7109375" style="52" customWidth="1"/>
  </cols>
  <sheetData>
    <row r="1" ht="14.25">
      <c r="A1" t="s">
        <v>115</v>
      </c>
    </row>
    <row r="3" spans="1:37" ht="21">
      <c r="A3" s="152" t="s">
        <v>0</v>
      </c>
      <c r="B3" s="161" t="s">
        <v>93</v>
      </c>
      <c r="C3" s="162"/>
      <c r="D3" s="162"/>
      <c r="E3" s="162"/>
      <c r="F3" s="162"/>
      <c r="G3" s="162"/>
      <c r="H3" s="162"/>
      <c r="I3" s="163"/>
      <c r="J3" s="161" t="s">
        <v>94</v>
      </c>
      <c r="K3" s="162"/>
      <c r="L3" s="162"/>
      <c r="M3" s="162"/>
      <c r="N3" s="162"/>
      <c r="O3" s="162"/>
      <c r="P3" s="162"/>
      <c r="Q3" s="163"/>
      <c r="R3" s="150" t="s">
        <v>95</v>
      </c>
      <c r="S3" s="150"/>
      <c r="T3" s="150"/>
      <c r="U3" s="150"/>
      <c r="V3" s="150"/>
      <c r="W3" s="150"/>
      <c r="X3" s="150" t="s">
        <v>96</v>
      </c>
      <c r="Y3" s="150"/>
      <c r="Z3" s="150"/>
      <c r="AA3" s="150"/>
      <c r="AB3" s="150"/>
      <c r="AC3" s="150"/>
      <c r="AD3" s="154" t="s">
        <v>13</v>
      </c>
      <c r="AE3" s="154"/>
      <c r="AF3" s="111" t="s">
        <v>100</v>
      </c>
      <c r="AG3" s="76" t="s">
        <v>102</v>
      </c>
      <c r="AH3" s="82" t="s">
        <v>103</v>
      </c>
      <c r="AI3" s="88" t="s">
        <v>104</v>
      </c>
      <c r="AJ3" s="94" t="s">
        <v>105</v>
      </c>
      <c r="AK3" s="100" t="s">
        <v>106</v>
      </c>
    </row>
    <row r="4" spans="1:37" ht="21">
      <c r="A4" s="152"/>
      <c r="B4" s="151" t="s">
        <v>10</v>
      </c>
      <c r="C4" s="151"/>
      <c r="D4" s="151" t="s">
        <v>11</v>
      </c>
      <c r="E4" s="151"/>
      <c r="F4" s="151" t="s">
        <v>12</v>
      </c>
      <c r="G4" s="151"/>
      <c r="H4" s="166" t="s">
        <v>13</v>
      </c>
      <c r="I4" s="172" t="s">
        <v>112</v>
      </c>
      <c r="J4" s="19" t="s">
        <v>1</v>
      </c>
      <c r="K4" s="20"/>
      <c r="L4" s="19" t="s">
        <v>2</v>
      </c>
      <c r="M4" s="20"/>
      <c r="N4" s="19" t="s">
        <v>3</v>
      </c>
      <c r="O4" s="20"/>
      <c r="P4" s="166" t="s">
        <v>13</v>
      </c>
      <c r="Q4" s="172" t="s">
        <v>112</v>
      </c>
      <c r="R4" s="151" t="s">
        <v>4</v>
      </c>
      <c r="S4" s="151"/>
      <c r="T4" s="151" t="s">
        <v>5</v>
      </c>
      <c r="U4" s="151"/>
      <c r="V4" s="151" t="s">
        <v>6</v>
      </c>
      <c r="W4" s="151"/>
      <c r="X4" s="151" t="s">
        <v>7</v>
      </c>
      <c r="Y4" s="151"/>
      <c r="Z4" s="151" t="s">
        <v>8</v>
      </c>
      <c r="AA4" s="151"/>
      <c r="AB4" s="151" t="s">
        <v>9</v>
      </c>
      <c r="AC4" s="151"/>
      <c r="AD4" s="154"/>
      <c r="AE4" s="154"/>
      <c r="AF4" s="153" t="s">
        <v>101</v>
      </c>
      <c r="AG4" s="155" t="s">
        <v>107</v>
      </c>
      <c r="AH4" s="156" t="s">
        <v>108</v>
      </c>
      <c r="AI4" s="157" t="s">
        <v>109</v>
      </c>
      <c r="AJ4" s="158" t="s">
        <v>110</v>
      </c>
      <c r="AK4" s="159" t="s">
        <v>111</v>
      </c>
    </row>
    <row r="5" spans="1:37" ht="37.5">
      <c r="A5" s="152"/>
      <c r="B5" s="2" t="s">
        <v>91</v>
      </c>
      <c r="C5" s="3" t="s">
        <v>92</v>
      </c>
      <c r="D5" s="2" t="s">
        <v>91</v>
      </c>
      <c r="E5" s="3" t="s">
        <v>92</v>
      </c>
      <c r="F5" s="2" t="s">
        <v>91</v>
      </c>
      <c r="G5" s="3" t="s">
        <v>92</v>
      </c>
      <c r="H5" s="167" t="s">
        <v>113</v>
      </c>
      <c r="I5" s="173" t="s">
        <v>113</v>
      </c>
      <c r="J5" s="2" t="s">
        <v>91</v>
      </c>
      <c r="K5" s="3" t="s">
        <v>92</v>
      </c>
      <c r="L5" s="2" t="s">
        <v>91</v>
      </c>
      <c r="M5" s="3" t="s">
        <v>92</v>
      </c>
      <c r="N5" s="2" t="s">
        <v>91</v>
      </c>
      <c r="O5" s="3" t="s">
        <v>92</v>
      </c>
      <c r="P5" s="167" t="s">
        <v>114</v>
      </c>
      <c r="Q5" s="173" t="s">
        <v>114</v>
      </c>
      <c r="R5" s="2" t="s">
        <v>91</v>
      </c>
      <c r="S5" s="3" t="s">
        <v>92</v>
      </c>
      <c r="T5" s="2" t="s">
        <v>91</v>
      </c>
      <c r="U5" s="3" t="s">
        <v>92</v>
      </c>
      <c r="V5" s="2" t="s">
        <v>91</v>
      </c>
      <c r="W5" s="3" t="s">
        <v>92</v>
      </c>
      <c r="X5" s="2" t="s">
        <v>91</v>
      </c>
      <c r="Y5" s="3" t="s">
        <v>92</v>
      </c>
      <c r="Z5" s="2" t="s">
        <v>91</v>
      </c>
      <c r="AA5" s="3" t="s">
        <v>92</v>
      </c>
      <c r="AB5" s="2" t="s">
        <v>91</v>
      </c>
      <c r="AC5" s="3" t="s">
        <v>92</v>
      </c>
      <c r="AD5" s="2" t="s">
        <v>91</v>
      </c>
      <c r="AE5" s="3" t="s">
        <v>92</v>
      </c>
      <c r="AF5" s="153"/>
      <c r="AG5" s="155"/>
      <c r="AH5" s="156"/>
      <c r="AI5" s="157"/>
      <c r="AJ5" s="158"/>
      <c r="AK5" s="159"/>
    </row>
    <row r="6" spans="1:37" ht="18.75">
      <c r="A6" s="9" t="s">
        <v>55</v>
      </c>
      <c r="B6" s="10">
        <v>6</v>
      </c>
      <c r="C6" s="11">
        <v>5.58</v>
      </c>
      <c r="D6" s="10">
        <v>5</v>
      </c>
      <c r="E6" s="11">
        <v>4.65</v>
      </c>
      <c r="F6" s="10">
        <v>9</v>
      </c>
      <c r="G6" s="11">
        <v>8.37</v>
      </c>
      <c r="H6" s="102">
        <f>C6+E6+G6</f>
        <v>18.6</v>
      </c>
      <c r="I6" s="184">
        <v>24</v>
      </c>
      <c r="J6" s="10">
        <v>10</v>
      </c>
      <c r="K6" s="11">
        <v>9.3</v>
      </c>
      <c r="L6" s="10">
        <v>9</v>
      </c>
      <c r="M6" s="11">
        <v>8.37</v>
      </c>
      <c r="N6" s="10">
        <v>11</v>
      </c>
      <c r="O6" s="11">
        <v>10.23</v>
      </c>
      <c r="P6" s="102">
        <f>K6+M6+O6</f>
        <v>27.900000000000002</v>
      </c>
      <c r="Q6" s="184">
        <v>30</v>
      </c>
      <c r="R6" s="10">
        <v>10</v>
      </c>
      <c r="S6" s="11">
        <v>9.3</v>
      </c>
      <c r="T6" s="10">
        <v>9</v>
      </c>
      <c r="U6" s="11">
        <v>8.37</v>
      </c>
      <c r="V6" s="10">
        <v>8</v>
      </c>
      <c r="W6" s="11">
        <v>7.4399999999999995</v>
      </c>
      <c r="X6" s="10">
        <v>5</v>
      </c>
      <c r="Y6" s="11">
        <v>4.65</v>
      </c>
      <c r="Z6" s="10">
        <v>7</v>
      </c>
      <c r="AA6" s="11">
        <v>6.51</v>
      </c>
      <c r="AB6" s="10">
        <v>7</v>
      </c>
      <c r="AC6" s="11">
        <v>6.51</v>
      </c>
      <c r="AD6" s="7">
        <f aca="true" t="shared" si="0" ref="AD6:AD11">B6+D6+F6+J6+L6+N6+R6+T6+V6+X6+Z6+AB6</f>
        <v>96</v>
      </c>
      <c r="AE6" s="8">
        <f>AD6*0.93</f>
        <v>89.28</v>
      </c>
      <c r="AF6" s="47">
        <f aca="true" t="shared" si="1" ref="AF6:AF11">0.86*AD6</f>
        <v>82.56</v>
      </c>
      <c r="AG6" s="77">
        <f aca="true" t="shared" si="2" ref="AG6:AG11">AD6*0.79</f>
        <v>75.84</v>
      </c>
      <c r="AH6" s="83">
        <f aca="true" t="shared" si="3" ref="AH6:AH11">AD6*0.72</f>
        <v>69.12</v>
      </c>
      <c r="AI6" s="89">
        <f aca="true" t="shared" si="4" ref="AI6:AI11">AD6*0.65</f>
        <v>62.400000000000006</v>
      </c>
      <c r="AJ6" s="95">
        <f aca="true" t="shared" si="5" ref="AJ6:AJ11">AD6*0.58</f>
        <v>55.67999999999999</v>
      </c>
      <c r="AK6" s="101">
        <f aca="true" t="shared" si="6" ref="AK6:AK11">AD6*0.51</f>
        <v>48.96</v>
      </c>
    </row>
    <row r="7" spans="1:37" ht="18.75">
      <c r="A7" s="9" t="s">
        <v>64</v>
      </c>
      <c r="B7" s="10">
        <v>10</v>
      </c>
      <c r="C7" s="11">
        <v>9.3</v>
      </c>
      <c r="D7" s="10">
        <v>7</v>
      </c>
      <c r="E7" s="11">
        <v>6.51</v>
      </c>
      <c r="F7" s="10">
        <v>5</v>
      </c>
      <c r="G7" s="11">
        <v>4.65</v>
      </c>
      <c r="H7" s="102">
        <f>C7+E7+G7</f>
        <v>20.46</v>
      </c>
      <c r="I7" s="184">
        <v>34</v>
      </c>
      <c r="J7" s="10">
        <v>5</v>
      </c>
      <c r="K7" s="11">
        <v>4.65</v>
      </c>
      <c r="L7" s="10">
        <v>8</v>
      </c>
      <c r="M7" s="11">
        <v>7.4399999999999995</v>
      </c>
      <c r="N7" s="10">
        <v>10</v>
      </c>
      <c r="O7" s="11">
        <v>9.3</v>
      </c>
      <c r="P7" s="102">
        <f>K7+M7+O7</f>
        <v>21.39</v>
      </c>
      <c r="Q7" s="184">
        <v>54</v>
      </c>
      <c r="R7" s="10">
        <v>5</v>
      </c>
      <c r="S7" s="11">
        <v>4.65</v>
      </c>
      <c r="T7" s="10">
        <v>10</v>
      </c>
      <c r="U7" s="11">
        <v>9.3</v>
      </c>
      <c r="V7" s="10">
        <v>3</v>
      </c>
      <c r="W7" s="11">
        <v>2.79</v>
      </c>
      <c r="X7" s="10">
        <v>4</v>
      </c>
      <c r="Y7" s="11">
        <v>3.7199999999999998</v>
      </c>
      <c r="Z7" s="10">
        <v>6</v>
      </c>
      <c r="AA7" s="11">
        <v>5.58</v>
      </c>
      <c r="AB7" s="10">
        <v>7</v>
      </c>
      <c r="AC7" s="11">
        <v>6.51</v>
      </c>
      <c r="AD7" s="10">
        <f t="shared" si="0"/>
        <v>80</v>
      </c>
      <c r="AE7" s="11">
        <f>AD7*0.93</f>
        <v>74.4</v>
      </c>
      <c r="AF7" s="48">
        <f t="shared" si="1"/>
        <v>68.8</v>
      </c>
      <c r="AG7" s="78">
        <f t="shared" si="2"/>
        <v>63.2</v>
      </c>
      <c r="AH7" s="84">
        <f t="shared" si="3"/>
        <v>57.599999999999994</v>
      </c>
      <c r="AI7" s="90">
        <f t="shared" si="4"/>
        <v>52</v>
      </c>
      <c r="AJ7" s="96">
        <f t="shared" si="5"/>
        <v>46.4</v>
      </c>
      <c r="AK7" s="102">
        <f t="shared" si="6"/>
        <v>40.8</v>
      </c>
    </row>
    <row r="8" spans="1:37" ht="18.75">
      <c r="A8" s="9" t="s">
        <v>65</v>
      </c>
      <c r="B8" s="10">
        <v>8</v>
      </c>
      <c r="C8" s="11">
        <v>7.4399999999999995</v>
      </c>
      <c r="D8" s="10">
        <v>11</v>
      </c>
      <c r="E8" s="11">
        <v>10.23</v>
      </c>
      <c r="F8" s="10">
        <v>8</v>
      </c>
      <c r="G8" s="11">
        <v>7.4399999999999995</v>
      </c>
      <c r="H8" s="102">
        <f>C8+E8+G8</f>
        <v>25.11</v>
      </c>
      <c r="I8" s="184">
        <v>21</v>
      </c>
      <c r="J8" s="10">
        <v>10</v>
      </c>
      <c r="K8" s="11">
        <v>9.3</v>
      </c>
      <c r="L8" s="10">
        <v>15</v>
      </c>
      <c r="M8" s="11">
        <v>13.95</v>
      </c>
      <c r="N8" s="10">
        <v>7</v>
      </c>
      <c r="O8" s="11">
        <v>6.51</v>
      </c>
      <c r="P8" s="102">
        <f>K8+M8+O8</f>
        <v>29.759999999999998</v>
      </c>
      <c r="Q8" s="184">
        <v>38</v>
      </c>
      <c r="R8" s="10">
        <v>11</v>
      </c>
      <c r="S8" s="11">
        <v>10.23</v>
      </c>
      <c r="T8" s="10">
        <v>10</v>
      </c>
      <c r="U8" s="11">
        <v>9.3</v>
      </c>
      <c r="V8" s="10">
        <v>7</v>
      </c>
      <c r="W8" s="11">
        <v>6.51</v>
      </c>
      <c r="X8" s="10">
        <v>11</v>
      </c>
      <c r="Y8" s="11">
        <v>10.23</v>
      </c>
      <c r="Z8" s="10">
        <v>9</v>
      </c>
      <c r="AA8" s="11">
        <v>8.37</v>
      </c>
      <c r="AB8" s="10">
        <v>6</v>
      </c>
      <c r="AC8" s="11">
        <v>5.58</v>
      </c>
      <c r="AD8" s="10">
        <f t="shared" si="0"/>
        <v>113</v>
      </c>
      <c r="AE8" s="11">
        <f>AD8*0.93</f>
        <v>105.09</v>
      </c>
      <c r="AF8" s="48">
        <f t="shared" si="1"/>
        <v>97.17999999999999</v>
      </c>
      <c r="AG8" s="78">
        <f t="shared" si="2"/>
        <v>89.27000000000001</v>
      </c>
      <c r="AH8" s="84">
        <f t="shared" si="3"/>
        <v>81.36</v>
      </c>
      <c r="AI8" s="90">
        <f t="shared" si="4"/>
        <v>73.45</v>
      </c>
      <c r="AJ8" s="96">
        <f t="shared" si="5"/>
        <v>65.53999999999999</v>
      </c>
      <c r="AK8" s="102">
        <f t="shared" si="6"/>
        <v>57.63</v>
      </c>
    </row>
    <row r="9" spans="1:37" ht="18.75">
      <c r="A9" s="9" t="s">
        <v>66</v>
      </c>
      <c r="B9" s="10">
        <v>29</v>
      </c>
      <c r="C9" s="11">
        <v>26.97</v>
      </c>
      <c r="D9" s="10">
        <v>26</v>
      </c>
      <c r="E9" s="11">
        <v>24.18</v>
      </c>
      <c r="F9" s="10">
        <v>26</v>
      </c>
      <c r="G9" s="11">
        <v>24.18</v>
      </c>
      <c r="H9" s="102">
        <f>C9+E9+G9</f>
        <v>75.33</v>
      </c>
      <c r="I9" s="184">
        <v>78</v>
      </c>
      <c r="J9" s="10">
        <v>30</v>
      </c>
      <c r="K9" s="11">
        <v>27.9</v>
      </c>
      <c r="L9" s="10">
        <v>27</v>
      </c>
      <c r="M9" s="11">
        <v>25.11</v>
      </c>
      <c r="N9" s="10">
        <v>37</v>
      </c>
      <c r="O9" s="11">
        <v>34.41</v>
      </c>
      <c r="P9" s="102">
        <f>K9+M9+O9</f>
        <v>87.41999999999999</v>
      </c>
      <c r="Q9" s="184">
        <v>91</v>
      </c>
      <c r="R9" s="10">
        <v>36</v>
      </c>
      <c r="S9" s="11">
        <v>33.48</v>
      </c>
      <c r="T9" s="10">
        <v>30</v>
      </c>
      <c r="U9" s="11">
        <v>27.9</v>
      </c>
      <c r="V9" s="10">
        <v>27</v>
      </c>
      <c r="W9" s="11">
        <v>25.11</v>
      </c>
      <c r="X9" s="10">
        <v>23</v>
      </c>
      <c r="Y9" s="11">
        <v>21.39</v>
      </c>
      <c r="Z9" s="10">
        <v>23</v>
      </c>
      <c r="AA9" s="11">
        <v>21.39</v>
      </c>
      <c r="AB9" s="10">
        <v>24</v>
      </c>
      <c r="AC9" s="11">
        <v>22.32</v>
      </c>
      <c r="AD9" s="10">
        <f t="shared" si="0"/>
        <v>338</v>
      </c>
      <c r="AE9" s="11">
        <f>AD9*0.93</f>
        <v>314.34000000000003</v>
      </c>
      <c r="AF9" s="48">
        <f t="shared" si="1"/>
        <v>290.68</v>
      </c>
      <c r="AG9" s="78">
        <f t="shared" si="2"/>
        <v>267.02000000000004</v>
      </c>
      <c r="AH9" s="84">
        <f t="shared" si="3"/>
        <v>243.35999999999999</v>
      </c>
      <c r="AI9" s="90">
        <f t="shared" si="4"/>
        <v>219.70000000000002</v>
      </c>
      <c r="AJ9" s="96">
        <f t="shared" si="5"/>
        <v>196.04</v>
      </c>
      <c r="AK9" s="102">
        <f t="shared" si="6"/>
        <v>172.38</v>
      </c>
    </row>
    <row r="10" spans="1:37" ht="18.75">
      <c r="A10" s="24" t="s">
        <v>68</v>
      </c>
      <c r="B10" s="15">
        <v>20</v>
      </c>
      <c r="C10" s="16">
        <v>18.6</v>
      </c>
      <c r="D10" s="15">
        <v>21</v>
      </c>
      <c r="E10" s="16">
        <v>19.53</v>
      </c>
      <c r="F10" s="15">
        <v>28</v>
      </c>
      <c r="G10" s="16">
        <v>26.04</v>
      </c>
      <c r="H10" s="103">
        <f>C10+E10+G10</f>
        <v>64.17</v>
      </c>
      <c r="I10" s="185">
        <v>114</v>
      </c>
      <c r="J10" s="15">
        <v>22</v>
      </c>
      <c r="K10" s="16">
        <v>20.46</v>
      </c>
      <c r="L10" s="15">
        <v>28</v>
      </c>
      <c r="M10" s="16">
        <v>26.04</v>
      </c>
      <c r="N10" s="15">
        <v>27</v>
      </c>
      <c r="O10" s="16">
        <v>25.11</v>
      </c>
      <c r="P10" s="103">
        <f>K10+M10+O10</f>
        <v>71.61</v>
      </c>
      <c r="Q10" s="185">
        <v>67</v>
      </c>
      <c r="R10" s="15">
        <v>24</v>
      </c>
      <c r="S10" s="16">
        <v>22.32</v>
      </c>
      <c r="T10" s="15">
        <v>23</v>
      </c>
      <c r="U10" s="16">
        <v>21.39</v>
      </c>
      <c r="V10" s="15">
        <v>18</v>
      </c>
      <c r="W10" s="16">
        <v>16.74</v>
      </c>
      <c r="X10" s="15">
        <v>22</v>
      </c>
      <c r="Y10" s="16">
        <v>20.46</v>
      </c>
      <c r="Z10" s="15">
        <v>14</v>
      </c>
      <c r="AA10" s="16">
        <v>13.02</v>
      </c>
      <c r="AB10" s="15">
        <v>14</v>
      </c>
      <c r="AC10" s="16">
        <v>13.02</v>
      </c>
      <c r="AD10" s="15">
        <f t="shared" si="0"/>
        <v>261</v>
      </c>
      <c r="AE10" s="23">
        <f>AD10*0.93</f>
        <v>242.73000000000002</v>
      </c>
      <c r="AF10" s="49">
        <f t="shared" si="1"/>
        <v>224.46</v>
      </c>
      <c r="AG10" s="79">
        <f t="shared" si="2"/>
        <v>206.19</v>
      </c>
      <c r="AH10" s="85">
        <f t="shared" si="3"/>
        <v>187.92</v>
      </c>
      <c r="AI10" s="91">
        <f t="shared" si="4"/>
        <v>169.65</v>
      </c>
      <c r="AJ10" s="97">
        <f t="shared" si="5"/>
        <v>151.38</v>
      </c>
      <c r="AK10" s="103">
        <f t="shared" si="6"/>
        <v>133.11</v>
      </c>
    </row>
    <row r="11" spans="1:37" s="53" customFormat="1" ht="18.75">
      <c r="A11" s="51" t="s">
        <v>13</v>
      </c>
      <c r="B11" s="51">
        <f aca="true" t="shared" si="7" ref="B11:AC11">SUM(B6:B10)</f>
        <v>73</v>
      </c>
      <c r="C11" s="58">
        <f t="shared" si="7"/>
        <v>67.89</v>
      </c>
      <c r="D11" s="51">
        <f t="shared" si="7"/>
        <v>70</v>
      </c>
      <c r="E11" s="58">
        <f t="shared" si="7"/>
        <v>65.1</v>
      </c>
      <c r="F11" s="51">
        <f t="shared" si="7"/>
        <v>76</v>
      </c>
      <c r="G11" s="58">
        <f t="shared" si="7"/>
        <v>70.68</v>
      </c>
      <c r="H11" s="183">
        <f>C11+E11+G11</f>
        <v>203.67000000000002</v>
      </c>
      <c r="I11" s="186">
        <f>SUM(I6:I10)</f>
        <v>271</v>
      </c>
      <c r="J11" s="51">
        <f t="shared" si="7"/>
        <v>77</v>
      </c>
      <c r="K11" s="58">
        <f t="shared" si="7"/>
        <v>71.61</v>
      </c>
      <c r="L11" s="51">
        <f t="shared" si="7"/>
        <v>87</v>
      </c>
      <c r="M11" s="58">
        <f t="shared" si="7"/>
        <v>80.91</v>
      </c>
      <c r="N11" s="51">
        <f t="shared" si="7"/>
        <v>92</v>
      </c>
      <c r="O11" s="58">
        <f t="shared" si="7"/>
        <v>85.56</v>
      </c>
      <c r="P11" s="183">
        <f>K11+M11+O11</f>
        <v>238.07999999999998</v>
      </c>
      <c r="Q11" s="186">
        <f>SUM(Q6:Q10)</f>
        <v>280</v>
      </c>
      <c r="R11" s="51">
        <f t="shared" si="7"/>
        <v>86</v>
      </c>
      <c r="S11" s="58">
        <f t="shared" si="7"/>
        <v>79.97999999999999</v>
      </c>
      <c r="T11" s="51">
        <f t="shared" si="7"/>
        <v>82</v>
      </c>
      <c r="U11" s="58">
        <f t="shared" si="7"/>
        <v>76.26</v>
      </c>
      <c r="V11" s="51">
        <f t="shared" si="7"/>
        <v>63</v>
      </c>
      <c r="W11" s="58">
        <f t="shared" si="7"/>
        <v>58.59</v>
      </c>
      <c r="X11" s="51">
        <f t="shared" si="7"/>
        <v>65</v>
      </c>
      <c r="Y11" s="58">
        <f t="shared" si="7"/>
        <v>60.45</v>
      </c>
      <c r="Z11" s="51">
        <f t="shared" si="7"/>
        <v>59</v>
      </c>
      <c r="AA11" s="58">
        <f t="shared" si="7"/>
        <v>54.870000000000005</v>
      </c>
      <c r="AB11" s="51">
        <f t="shared" si="7"/>
        <v>58</v>
      </c>
      <c r="AC11" s="58">
        <f t="shared" si="7"/>
        <v>53.94</v>
      </c>
      <c r="AD11" s="51">
        <f t="shared" si="0"/>
        <v>888</v>
      </c>
      <c r="AE11" s="58">
        <f>SUM(AE6:AE10)</f>
        <v>825.84</v>
      </c>
      <c r="AF11" s="54">
        <f t="shared" si="1"/>
        <v>763.68</v>
      </c>
      <c r="AG11" s="81">
        <f t="shared" si="2"/>
        <v>701.52</v>
      </c>
      <c r="AH11" s="87">
        <f t="shared" si="3"/>
        <v>639.36</v>
      </c>
      <c r="AI11" s="93">
        <f t="shared" si="4"/>
        <v>577.2</v>
      </c>
      <c r="AJ11" s="99">
        <f t="shared" si="5"/>
        <v>515.04</v>
      </c>
      <c r="AK11" s="105">
        <f t="shared" si="6"/>
        <v>452.88</v>
      </c>
    </row>
    <row r="12" ht="15">
      <c r="Q12" s="187"/>
    </row>
  </sheetData>
  <sheetProtection/>
  <mergeCells count="21">
    <mergeCell ref="AH4:AH5"/>
    <mergeCell ref="AI4:AI5"/>
    <mergeCell ref="AJ4:AJ5"/>
    <mergeCell ref="AK4:AK5"/>
    <mergeCell ref="AB4:AC4"/>
    <mergeCell ref="AF4:AF5"/>
    <mergeCell ref="AD3:AE4"/>
    <mergeCell ref="B4:C4"/>
    <mergeCell ref="D4:E4"/>
    <mergeCell ref="F4:G4"/>
    <mergeCell ref="R4:S4"/>
    <mergeCell ref="AG4:AG5"/>
    <mergeCell ref="B3:I3"/>
    <mergeCell ref="J3:Q3"/>
    <mergeCell ref="T4:U4"/>
    <mergeCell ref="V4:W4"/>
    <mergeCell ref="X4:Y4"/>
    <mergeCell ref="Z4:AA4"/>
    <mergeCell ref="A3:A5"/>
    <mergeCell ref="R3:W3"/>
    <mergeCell ref="X3:AC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12"/>
  <sheetViews>
    <sheetView zoomScalePageLayoutView="0" workbookViewId="0" topLeftCell="A1">
      <selection activeCell="P11" activeCellId="1" sqref="H11:I11 P11:Q11"/>
    </sheetView>
  </sheetViews>
  <sheetFormatPr defaultColWidth="8.7109375" defaultRowHeight="15"/>
  <cols>
    <col min="1" max="31" width="8.7109375" style="5" customWidth="1"/>
    <col min="32" max="32" width="14.28125" style="5" customWidth="1"/>
    <col min="33" max="37" width="13.7109375" style="5" customWidth="1"/>
    <col min="38" max="16384" width="8.7109375" style="5" customWidth="1"/>
  </cols>
  <sheetData>
    <row r="1" ht="14.25">
      <c r="A1" t="s">
        <v>115</v>
      </c>
    </row>
    <row r="3" spans="1:37" ht="18.75">
      <c r="A3" s="152" t="s">
        <v>0</v>
      </c>
      <c r="B3" s="188" t="s">
        <v>93</v>
      </c>
      <c r="C3" s="189"/>
      <c r="D3" s="189"/>
      <c r="E3" s="189"/>
      <c r="F3" s="189"/>
      <c r="G3" s="189"/>
      <c r="H3" s="189"/>
      <c r="I3" s="190"/>
      <c r="J3" s="188" t="s">
        <v>94</v>
      </c>
      <c r="K3" s="189"/>
      <c r="L3" s="189"/>
      <c r="M3" s="189"/>
      <c r="N3" s="189"/>
      <c r="O3" s="189"/>
      <c r="P3" s="189"/>
      <c r="Q3" s="190"/>
      <c r="R3" s="160" t="s">
        <v>95</v>
      </c>
      <c r="S3" s="160"/>
      <c r="T3" s="160"/>
      <c r="U3" s="160"/>
      <c r="V3" s="160"/>
      <c r="W3" s="160"/>
      <c r="X3" s="160" t="s">
        <v>96</v>
      </c>
      <c r="Y3" s="160"/>
      <c r="Z3" s="160"/>
      <c r="AA3" s="160"/>
      <c r="AB3" s="160"/>
      <c r="AC3" s="160"/>
      <c r="AD3" s="154" t="s">
        <v>13</v>
      </c>
      <c r="AE3" s="154"/>
      <c r="AF3" s="62" t="s">
        <v>100</v>
      </c>
      <c r="AG3" s="76" t="s">
        <v>102</v>
      </c>
      <c r="AH3" s="82" t="s">
        <v>103</v>
      </c>
      <c r="AI3" s="88" t="s">
        <v>104</v>
      </c>
      <c r="AJ3" s="94" t="s">
        <v>105</v>
      </c>
      <c r="AK3" s="100" t="s">
        <v>106</v>
      </c>
    </row>
    <row r="4" spans="1:37" ht="21">
      <c r="A4" s="152"/>
      <c r="B4" s="151" t="s">
        <v>10</v>
      </c>
      <c r="C4" s="151"/>
      <c r="D4" s="151" t="s">
        <v>11</v>
      </c>
      <c r="E4" s="151"/>
      <c r="F4" s="151" t="s">
        <v>12</v>
      </c>
      <c r="G4" s="151"/>
      <c r="H4" s="166" t="s">
        <v>13</v>
      </c>
      <c r="I4" s="169" t="s">
        <v>112</v>
      </c>
      <c r="J4" s="19" t="s">
        <v>1</v>
      </c>
      <c r="K4" s="20"/>
      <c r="L4" s="19" t="s">
        <v>2</v>
      </c>
      <c r="M4" s="20"/>
      <c r="N4" s="19" t="s">
        <v>3</v>
      </c>
      <c r="O4" s="20"/>
      <c r="P4" s="166" t="s">
        <v>13</v>
      </c>
      <c r="Q4" s="169" t="s">
        <v>112</v>
      </c>
      <c r="R4" s="151" t="s">
        <v>4</v>
      </c>
      <c r="S4" s="151"/>
      <c r="T4" s="151" t="s">
        <v>5</v>
      </c>
      <c r="U4" s="151"/>
      <c r="V4" s="151" t="s">
        <v>6</v>
      </c>
      <c r="W4" s="151"/>
      <c r="X4" s="151" t="s">
        <v>7</v>
      </c>
      <c r="Y4" s="151"/>
      <c r="Z4" s="151" t="s">
        <v>8</v>
      </c>
      <c r="AA4" s="151"/>
      <c r="AB4" s="151" t="s">
        <v>9</v>
      </c>
      <c r="AC4" s="151"/>
      <c r="AD4" s="154"/>
      <c r="AE4" s="154"/>
      <c r="AF4" s="153" t="s">
        <v>101</v>
      </c>
      <c r="AG4" s="155" t="s">
        <v>107</v>
      </c>
      <c r="AH4" s="156" t="s">
        <v>108</v>
      </c>
      <c r="AI4" s="157" t="s">
        <v>109</v>
      </c>
      <c r="AJ4" s="158" t="s">
        <v>110</v>
      </c>
      <c r="AK4" s="159" t="s">
        <v>111</v>
      </c>
    </row>
    <row r="5" spans="1:37" ht="37.5">
      <c r="A5" s="152"/>
      <c r="B5" s="2" t="s">
        <v>91</v>
      </c>
      <c r="C5" s="3" t="s">
        <v>92</v>
      </c>
      <c r="D5" s="2" t="s">
        <v>91</v>
      </c>
      <c r="E5" s="3" t="s">
        <v>92</v>
      </c>
      <c r="F5" s="2" t="s">
        <v>91</v>
      </c>
      <c r="G5" s="3" t="s">
        <v>92</v>
      </c>
      <c r="H5" s="167" t="s">
        <v>113</v>
      </c>
      <c r="I5" s="170" t="s">
        <v>113</v>
      </c>
      <c r="J5" s="2" t="s">
        <v>91</v>
      </c>
      <c r="K5" s="3" t="s">
        <v>92</v>
      </c>
      <c r="L5" s="2" t="s">
        <v>91</v>
      </c>
      <c r="M5" s="3" t="s">
        <v>92</v>
      </c>
      <c r="N5" s="2" t="s">
        <v>91</v>
      </c>
      <c r="O5" s="3" t="s">
        <v>92</v>
      </c>
      <c r="P5" s="191" t="s">
        <v>114</v>
      </c>
      <c r="Q5" s="170" t="s">
        <v>114</v>
      </c>
      <c r="R5" s="2" t="s">
        <v>91</v>
      </c>
      <c r="S5" s="3" t="s">
        <v>92</v>
      </c>
      <c r="T5" s="2" t="s">
        <v>91</v>
      </c>
      <c r="U5" s="3" t="s">
        <v>92</v>
      </c>
      <c r="V5" s="2" t="s">
        <v>91</v>
      </c>
      <c r="W5" s="3" t="s">
        <v>92</v>
      </c>
      <c r="X5" s="2" t="s">
        <v>91</v>
      </c>
      <c r="Y5" s="3" t="s">
        <v>92</v>
      </c>
      <c r="Z5" s="2" t="s">
        <v>91</v>
      </c>
      <c r="AA5" s="3" t="s">
        <v>92</v>
      </c>
      <c r="AB5" s="2" t="s">
        <v>91</v>
      </c>
      <c r="AC5" s="3" t="s">
        <v>92</v>
      </c>
      <c r="AD5" s="2" t="s">
        <v>91</v>
      </c>
      <c r="AE5" s="3" t="s">
        <v>92</v>
      </c>
      <c r="AF5" s="153"/>
      <c r="AG5" s="155"/>
      <c r="AH5" s="156"/>
      <c r="AI5" s="157"/>
      <c r="AJ5" s="158"/>
      <c r="AK5" s="159"/>
    </row>
    <row r="6" spans="1:37" ht="21">
      <c r="A6" s="66" t="s">
        <v>22</v>
      </c>
      <c r="B6" s="56">
        <v>10</v>
      </c>
      <c r="C6" s="71">
        <v>9.3</v>
      </c>
      <c r="D6" s="56">
        <v>13</v>
      </c>
      <c r="E6" s="71">
        <v>12.09</v>
      </c>
      <c r="F6" s="56">
        <v>7</v>
      </c>
      <c r="G6" s="71">
        <v>6.51</v>
      </c>
      <c r="H6" s="179">
        <f>C6+E6+G6</f>
        <v>27.9</v>
      </c>
      <c r="I6" s="192">
        <v>30</v>
      </c>
      <c r="J6" s="56">
        <v>13</v>
      </c>
      <c r="K6" s="71">
        <v>12.09</v>
      </c>
      <c r="L6" s="56">
        <v>16</v>
      </c>
      <c r="M6" s="71">
        <v>14.879999999999999</v>
      </c>
      <c r="N6" s="56">
        <v>8</v>
      </c>
      <c r="O6" s="71">
        <v>7.4399999999999995</v>
      </c>
      <c r="P6" s="179">
        <f>K6+M6+O6</f>
        <v>34.41</v>
      </c>
      <c r="Q6" s="192">
        <v>34</v>
      </c>
      <c r="R6" s="56">
        <v>9</v>
      </c>
      <c r="S6" s="71">
        <v>8.37</v>
      </c>
      <c r="T6" s="56">
        <v>6</v>
      </c>
      <c r="U6" s="71">
        <v>5.58</v>
      </c>
      <c r="V6" s="56">
        <v>10</v>
      </c>
      <c r="W6" s="71">
        <v>9.3</v>
      </c>
      <c r="X6" s="56">
        <v>4</v>
      </c>
      <c r="Y6" s="71">
        <v>3.7199999999999998</v>
      </c>
      <c r="Z6" s="56">
        <v>6</v>
      </c>
      <c r="AA6" s="71">
        <v>5.58</v>
      </c>
      <c r="AB6" s="56">
        <v>8</v>
      </c>
      <c r="AC6" s="71">
        <v>7.4399999999999995</v>
      </c>
      <c r="AD6" s="7">
        <f aca="true" t="shared" si="0" ref="AD6:AD11">B6+D6+F6+J6+L6+N6+R6+T6+V6+X6+Z6+AB6</f>
        <v>110</v>
      </c>
      <c r="AE6" s="8">
        <f>AD6*0.93</f>
        <v>102.30000000000001</v>
      </c>
      <c r="AF6" s="47">
        <f aca="true" t="shared" si="1" ref="AF6:AF11">0.86*AD6</f>
        <v>94.6</v>
      </c>
      <c r="AG6" s="77">
        <f aca="true" t="shared" si="2" ref="AG6:AG11">AD6*0.79</f>
        <v>86.9</v>
      </c>
      <c r="AH6" s="83">
        <f aca="true" t="shared" si="3" ref="AH6:AH11">AD6*0.72</f>
        <v>79.2</v>
      </c>
      <c r="AI6" s="89">
        <f aca="true" t="shared" si="4" ref="AI6:AI11">AD6*0.65</f>
        <v>71.5</v>
      </c>
      <c r="AJ6" s="95">
        <f aca="true" t="shared" si="5" ref="AJ6:AJ11">AD6*0.58</f>
        <v>63.8</v>
      </c>
      <c r="AK6" s="101">
        <f aca="true" t="shared" si="6" ref="AK6:AK11">AD6*0.51</f>
        <v>56.1</v>
      </c>
    </row>
    <row r="7" spans="1:37" ht="21">
      <c r="A7" s="66" t="s">
        <v>61</v>
      </c>
      <c r="B7" s="10">
        <v>21</v>
      </c>
      <c r="C7" s="11">
        <v>19.53</v>
      </c>
      <c r="D7" s="10">
        <v>21</v>
      </c>
      <c r="E7" s="11">
        <v>19.53</v>
      </c>
      <c r="F7" s="10">
        <v>29</v>
      </c>
      <c r="G7" s="11">
        <v>26.97</v>
      </c>
      <c r="H7" s="193">
        <f>C7+E7+G7</f>
        <v>66.03</v>
      </c>
      <c r="I7" s="194">
        <v>59</v>
      </c>
      <c r="J7" s="10">
        <v>29</v>
      </c>
      <c r="K7" s="11">
        <v>26.97</v>
      </c>
      <c r="L7" s="10">
        <v>28</v>
      </c>
      <c r="M7" s="11">
        <v>26.04</v>
      </c>
      <c r="N7" s="10">
        <v>28</v>
      </c>
      <c r="O7" s="11">
        <v>26.04</v>
      </c>
      <c r="P7" s="193">
        <f>K7+M7+O7</f>
        <v>79.05</v>
      </c>
      <c r="Q7" s="194">
        <v>68</v>
      </c>
      <c r="R7" s="10">
        <v>25</v>
      </c>
      <c r="S7" s="11">
        <v>23.25</v>
      </c>
      <c r="T7" s="10">
        <v>33</v>
      </c>
      <c r="U7" s="11">
        <v>30.69</v>
      </c>
      <c r="V7" s="10">
        <v>19</v>
      </c>
      <c r="W7" s="11">
        <v>17.67</v>
      </c>
      <c r="X7" s="10">
        <v>26</v>
      </c>
      <c r="Y7" s="11">
        <v>24.18</v>
      </c>
      <c r="Z7" s="10">
        <v>18</v>
      </c>
      <c r="AA7" s="11">
        <v>16.74</v>
      </c>
      <c r="AB7" s="10">
        <v>21</v>
      </c>
      <c r="AC7" s="11">
        <v>19.53</v>
      </c>
      <c r="AD7" s="10">
        <f t="shared" si="0"/>
        <v>298</v>
      </c>
      <c r="AE7" s="11">
        <f>AD7*0.93</f>
        <v>277.14</v>
      </c>
      <c r="AF7" s="48">
        <f t="shared" si="1"/>
        <v>256.28</v>
      </c>
      <c r="AG7" s="78">
        <f t="shared" si="2"/>
        <v>235.42000000000002</v>
      </c>
      <c r="AH7" s="84">
        <f t="shared" si="3"/>
        <v>214.56</v>
      </c>
      <c r="AI7" s="90">
        <f t="shared" si="4"/>
        <v>193.70000000000002</v>
      </c>
      <c r="AJ7" s="96">
        <f t="shared" si="5"/>
        <v>172.83999999999997</v>
      </c>
      <c r="AK7" s="102">
        <f t="shared" si="6"/>
        <v>151.98</v>
      </c>
    </row>
    <row r="8" spans="1:37" ht="21">
      <c r="A8" s="66" t="s">
        <v>62</v>
      </c>
      <c r="B8" s="10">
        <v>6</v>
      </c>
      <c r="C8" s="11">
        <v>5.58</v>
      </c>
      <c r="D8" s="10">
        <v>7</v>
      </c>
      <c r="E8" s="11">
        <v>6.51</v>
      </c>
      <c r="F8" s="10">
        <v>3</v>
      </c>
      <c r="G8" s="11">
        <v>2.79</v>
      </c>
      <c r="H8" s="193">
        <f>C8+E8+G8</f>
        <v>14.879999999999999</v>
      </c>
      <c r="I8" s="194">
        <v>14</v>
      </c>
      <c r="J8" s="10">
        <v>9</v>
      </c>
      <c r="K8" s="11">
        <v>8.37</v>
      </c>
      <c r="L8" s="10">
        <v>7</v>
      </c>
      <c r="M8" s="11">
        <v>6.51</v>
      </c>
      <c r="N8" s="10">
        <v>3</v>
      </c>
      <c r="O8" s="11">
        <v>2.79</v>
      </c>
      <c r="P8" s="193">
        <f>K8+M8+O8</f>
        <v>17.669999999999998</v>
      </c>
      <c r="Q8" s="194">
        <v>26</v>
      </c>
      <c r="R8" s="10">
        <v>7</v>
      </c>
      <c r="S8" s="11">
        <v>6.51</v>
      </c>
      <c r="T8" s="10">
        <v>5</v>
      </c>
      <c r="U8" s="11">
        <v>4.65</v>
      </c>
      <c r="V8" s="10">
        <v>3</v>
      </c>
      <c r="W8" s="11">
        <v>2.79</v>
      </c>
      <c r="X8" s="10">
        <v>2</v>
      </c>
      <c r="Y8" s="11">
        <v>1.8599999999999999</v>
      </c>
      <c r="Z8" s="10">
        <v>2</v>
      </c>
      <c r="AA8" s="11">
        <v>1.8599999999999999</v>
      </c>
      <c r="AB8" s="10">
        <v>1</v>
      </c>
      <c r="AC8" s="11">
        <v>0.9299999999999999</v>
      </c>
      <c r="AD8" s="10">
        <f t="shared" si="0"/>
        <v>55</v>
      </c>
      <c r="AE8" s="11">
        <f>AD8*0.93</f>
        <v>51.150000000000006</v>
      </c>
      <c r="AF8" s="48">
        <f t="shared" si="1"/>
        <v>47.3</v>
      </c>
      <c r="AG8" s="78">
        <f t="shared" si="2"/>
        <v>43.45</v>
      </c>
      <c r="AH8" s="84">
        <f t="shared" si="3"/>
        <v>39.6</v>
      </c>
      <c r="AI8" s="90">
        <f t="shared" si="4"/>
        <v>35.75</v>
      </c>
      <c r="AJ8" s="96">
        <f t="shared" si="5"/>
        <v>31.9</v>
      </c>
      <c r="AK8" s="102">
        <f t="shared" si="6"/>
        <v>28.05</v>
      </c>
    </row>
    <row r="9" spans="1:37" ht="21">
      <c r="A9" s="66" t="s">
        <v>63</v>
      </c>
      <c r="B9" s="10">
        <v>11</v>
      </c>
      <c r="C9" s="11">
        <v>10.23</v>
      </c>
      <c r="D9" s="10">
        <v>21</v>
      </c>
      <c r="E9" s="11">
        <v>19.53</v>
      </c>
      <c r="F9" s="10">
        <v>19</v>
      </c>
      <c r="G9" s="11">
        <v>17.67</v>
      </c>
      <c r="H9" s="193">
        <f>C9+E9+G9</f>
        <v>47.43000000000001</v>
      </c>
      <c r="I9" s="194">
        <v>40</v>
      </c>
      <c r="J9" s="10">
        <v>14</v>
      </c>
      <c r="K9" s="11">
        <v>13.02</v>
      </c>
      <c r="L9" s="10">
        <v>14</v>
      </c>
      <c r="M9" s="11">
        <v>13.02</v>
      </c>
      <c r="N9" s="10">
        <v>15</v>
      </c>
      <c r="O9" s="11">
        <v>13.95</v>
      </c>
      <c r="P9" s="193">
        <f>K9+M9+O9</f>
        <v>39.989999999999995</v>
      </c>
      <c r="Q9" s="194">
        <v>62</v>
      </c>
      <c r="R9" s="10">
        <v>20</v>
      </c>
      <c r="S9" s="11">
        <v>18.6</v>
      </c>
      <c r="T9" s="10">
        <v>19</v>
      </c>
      <c r="U9" s="11">
        <v>17.67</v>
      </c>
      <c r="V9" s="10">
        <v>17</v>
      </c>
      <c r="W9" s="11">
        <v>15.81</v>
      </c>
      <c r="X9" s="10">
        <v>18</v>
      </c>
      <c r="Y9" s="11">
        <v>16.74</v>
      </c>
      <c r="Z9" s="10">
        <v>12</v>
      </c>
      <c r="AA9" s="11">
        <v>11.16</v>
      </c>
      <c r="AB9" s="10">
        <v>14</v>
      </c>
      <c r="AC9" s="11">
        <v>13.02</v>
      </c>
      <c r="AD9" s="10">
        <f t="shared" si="0"/>
        <v>194</v>
      </c>
      <c r="AE9" s="11">
        <f>AD9*0.93</f>
        <v>180.42000000000002</v>
      </c>
      <c r="AF9" s="48">
        <f t="shared" si="1"/>
        <v>166.84</v>
      </c>
      <c r="AG9" s="78">
        <f t="shared" si="2"/>
        <v>153.26000000000002</v>
      </c>
      <c r="AH9" s="84">
        <f t="shared" si="3"/>
        <v>139.68</v>
      </c>
      <c r="AI9" s="90">
        <f t="shared" si="4"/>
        <v>126.10000000000001</v>
      </c>
      <c r="AJ9" s="96">
        <f t="shared" si="5"/>
        <v>112.52</v>
      </c>
      <c r="AK9" s="102">
        <f t="shared" si="6"/>
        <v>98.94</v>
      </c>
    </row>
    <row r="10" spans="1:37" ht="21">
      <c r="A10" s="67" t="s">
        <v>67</v>
      </c>
      <c r="B10" s="72">
        <v>7</v>
      </c>
      <c r="C10" s="73">
        <v>6.51</v>
      </c>
      <c r="D10" s="72">
        <v>8</v>
      </c>
      <c r="E10" s="73">
        <v>7.4399999999999995</v>
      </c>
      <c r="F10" s="72">
        <v>9</v>
      </c>
      <c r="G10" s="73">
        <v>8.37</v>
      </c>
      <c r="H10" s="195">
        <f>C10+E10+G10</f>
        <v>22.32</v>
      </c>
      <c r="I10" s="196">
        <v>34</v>
      </c>
      <c r="J10" s="72">
        <v>13</v>
      </c>
      <c r="K10" s="73">
        <v>12.09</v>
      </c>
      <c r="L10" s="72">
        <v>11</v>
      </c>
      <c r="M10" s="73">
        <v>10.23</v>
      </c>
      <c r="N10" s="72">
        <v>13</v>
      </c>
      <c r="O10" s="73">
        <v>12.09</v>
      </c>
      <c r="P10" s="195">
        <f>K10+M10+O10</f>
        <v>34.41</v>
      </c>
      <c r="Q10" s="196">
        <v>28</v>
      </c>
      <c r="R10" s="72">
        <v>15</v>
      </c>
      <c r="S10" s="73">
        <v>13.95</v>
      </c>
      <c r="T10" s="72">
        <v>8</v>
      </c>
      <c r="U10" s="73">
        <v>7.4399999999999995</v>
      </c>
      <c r="V10" s="72">
        <v>6</v>
      </c>
      <c r="W10" s="73">
        <v>5.58</v>
      </c>
      <c r="X10" s="72">
        <v>7</v>
      </c>
      <c r="Y10" s="73">
        <v>6.51</v>
      </c>
      <c r="Z10" s="72">
        <v>11</v>
      </c>
      <c r="AA10" s="73">
        <v>10.23</v>
      </c>
      <c r="AB10" s="72">
        <v>8</v>
      </c>
      <c r="AC10" s="73">
        <v>7.4399999999999995</v>
      </c>
      <c r="AD10" s="15">
        <f t="shared" si="0"/>
        <v>116</v>
      </c>
      <c r="AE10" s="23">
        <f>AD10*0.93</f>
        <v>107.88000000000001</v>
      </c>
      <c r="AF10" s="49">
        <f t="shared" si="1"/>
        <v>99.76</v>
      </c>
      <c r="AG10" s="79">
        <f t="shared" si="2"/>
        <v>91.64</v>
      </c>
      <c r="AH10" s="85">
        <f t="shared" si="3"/>
        <v>83.52</v>
      </c>
      <c r="AI10" s="91">
        <f t="shared" si="4"/>
        <v>75.4</v>
      </c>
      <c r="AJ10" s="97">
        <f t="shared" si="5"/>
        <v>67.28</v>
      </c>
      <c r="AK10" s="103">
        <f t="shared" si="6"/>
        <v>59.160000000000004</v>
      </c>
    </row>
    <row r="11" spans="1:37" ht="21">
      <c r="A11" s="125" t="s">
        <v>13</v>
      </c>
      <c r="B11" s="31">
        <f aca="true" t="shared" si="7" ref="B11:AC11">SUM(B6:B10)</f>
        <v>55</v>
      </c>
      <c r="C11" s="32">
        <f t="shared" si="7"/>
        <v>51.15</v>
      </c>
      <c r="D11" s="31">
        <f t="shared" si="7"/>
        <v>70</v>
      </c>
      <c r="E11" s="32">
        <f t="shared" si="7"/>
        <v>65.10000000000001</v>
      </c>
      <c r="F11" s="31">
        <f t="shared" si="7"/>
        <v>67</v>
      </c>
      <c r="G11" s="32">
        <f t="shared" si="7"/>
        <v>62.309999999999995</v>
      </c>
      <c r="H11" s="168">
        <f>C11+E11+G11</f>
        <v>178.56</v>
      </c>
      <c r="I11" s="171">
        <f>SUM(I6:I10)</f>
        <v>177</v>
      </c>
      <c r="J11" s="31">
        <f t="shared" si="7"/>
        <v>78</v>
      </c>
      <c r="K11" s="32">
        <f t="shared" si="7"/>
        <v>72.54</v>
      </c>
      <c r="L11" s="31">
        <f t="shared" si="7"/>
        <v>76</v>
      </c>
      <c r="M11" s="32">
        <f t="shared" si="7"/>
        <v>70.68</v>
      </c>
      <c r="N11" s="31">
        <f t="shared" si="7"/>
        <v>67</v>
      </c>
      <c r="O11" s="32">
        <f t="shared" si="7"/>
        <v>62.31</v>
      </c>
      <c r="P11" s="168">
        <f>K11+M11+O11</f>
        <v>205.53000000000003</v>
      </c>
      <c r="Q11" s="171">
        <f>SUM(Q6:Q10)</f>
        <v>218</v>
      </c>
      <c r="R11" s="31">
        <f t="shared" si="7"/>
        <v>76</v>
      </c>
      <c r="S11" s="32">
        <f t="shared" si="7"/>
        <v>70.67999999999999</v>
      </c>
      <c r="T11" s="31">
        <f t="shared" si="7"/>
        <v>71</v>
      </c>
      <c r="U11" s="32">
        <f t="shared" si="7"/>
        <v>66.03</v>
      </c>
      <c r="V11" s="31">
        <f t="shared" si="7"/>
        <v>55</v>
      </c>
      <c r="W11" s="32">
        <f t="shared" si="7"/>
        <v>51.15</v>
      </c>
      <c r="X11" s="31">
        <f t="shared" si="7"/>
        <v>57</v>
      </c>
      <c r="Y11" s="32">
        <f t="shared" si="7"/>
        <v>53.01</v>
      </c>
      <c r="Z11" s="31">
        <f t="shared" si="7"/>
        <v>49</v>
      </c>
      <c r="AA11" s="32">
        <f t="shared" si="7"/>
        <v>45.57000000000001</v>
      </c>
      <c r="AB11" s="31">
        <f t="shared" si="7"/>
        <v>52</v>
      </c>
      <c r="AC11" s="32">
        <f t="shared" si="7"/>
        <v>48.36</v>
      </c>
      <c r="AD11" s="51">
        <f t="shared" si="0"/>
        <v>773</v>
      </c>
      <c r="AE11" s="32">
        <f>SUM(AE6:AE10)</f>
        <v>718.89</v>
      </c>
      <c r="AF11" s="54">
        <f t="shared" si="1"/>
        <v>664.78</v>
      </c>
      <c r="AG11" s="81">
        <f t="shared" si="2"/>
        <v>610.6700000000001</v>
      </c>
      <c r="AH11" s="87">
        <f t="shared" si="3"/>
        <v>556.56</v>
      </c>
      <c r="AI11" s="93">
        <f t="shared" si="4"/>
        <v>502.45000000000005</v>
      </c>
      <c r="AJ11" s="99">
        <f t="shared" si="5"/>
        <v>448.34</v>
      </c>
      <c r="AK11" s="105">
        <f t="shared" si="6"/>
        <v>394.23</v>
      </c>
    </row>
    <row r="12" spans="1:31" ht="18.75">
      <c r="A12" s="25"/>
      <c r="B12" s="26"/>
      <c r="C12" s="27"/>
      <c r="D12" s="26"/>
      <c r="E12" s="27"/>
      <c r="F12" s="26"/>
      <c r="G12" s="27"/>
      <c r="H12" s="27"/>
      <c r="I12" s="27"/>
      <c r="J12" s="26"/>
      <c r="K12" s="27"/>
      <c r="L12" s="26"/>
      <c r="M12" s="27"/>
      <c r="N12" s="26"/>
      <c r="O12" s="27"/>
      <c r="P12" s="27"/>
      <c r="Q12" s="27"/>
      <c r="R12" s="26"/>
      <c r="S12" s="27"/>
      <c r="T12" s="26"/>
      <c r="U12" s="27"/>
      <c r="V12" s="26"/>
      <c r="W12" s="27"/>
      <c r="X12" s="26"/>
      <c r="Y12" s="27"/>
      <c r="Z12" s="26"/>
      <c r="AA12" s="27"/>
      <c r="AB12" s="26"/>
      <c r="AC12" s="27"/>
      <c r="AD12" s="26"/>
      <c r="AE12" s="27"/>
    </row>
  </sheetData>
  <sheetProtection/>
  <mergeCells count="21">
    <mergeCell ref="AH4:AH5"/>
    <mergeCell ref="AI4:AI5"/>
    <mergeCell ref="AJ4:AJ5"/>
    <mergeCell ref="AK4:AK5"/>
    <mergeCell ref="AB4:AC4"/>
    <mergeCell ref="AF4:AF5"/>
    <mergeCell ref="AD3:AE4"/>
    <mergeCell ref="B4:C4"/>
    <mergeCell ref="D4:E4"/>
    <mergeCell ref="F4:G4"/>
    <mergeCell ref="R4:S4"/>
    <mergeCell ref="AG4:AG5"/>
    <mergeCell ref="B3:I3"/>
    <mergeCell ref="J3:Q3"/>
    <mergeCell ref="T4:U4"/>
    <mergeCell ref="V4:W4"/>
    <mergeCell ref="X4:Y4"/>
    <mergeCell ref="Z4:AA4"/>
    <mergeCell ref="A3:A5"/>
    <mergeCell ref="R3:W3"/>
    <mergeCell ref="X3:AC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14"/>
  <sheetViews>
    <sheetView zoomScalePageLayoutView="0" workbookViewId="0" topLeftCell="A1">
      <selection activeCell="P14" activeCellId="1" sqref="H14:I14 P14:Q14"/>
    </sheetView>
  </sheetViews>
  <sheetFormatPr defaultColWidth="9.140625" defaultRowHeight="15"/>
  <cols>
    <col min="1" max="1" width="13.28125" style="0" customWidth="1"/>
    <col min="32" max="32" width="13.140625" style="0" customWidth="1"/>
    <col min="33" max="33" width="13.28125" style="0" customWidth="1"/>
    <col min="34" max="34" width="12.8515625" style="0" customWidth="1"/>
    <col min="35" max="35" width="14.00390625" style="0" customWidth="1"/>
    <col min="36" max="36" width="13.57421875" style="0" customWidth="1"/>
    <col min="37" max="37" width="13.7109375" style="0" customWidth="1"/>
  </cols>
  <sheetData>
    <row r="1" ht="14.25">
      <c r="A1" t="s">
        <v>115</v>
      </c>
    </row>
    <row r="3" spans="1:37" ht="21">
      <c r="A3" s="152" t="s">
        <v>0</v>
      </c>
      <c r="B3" s="161" t="s">
        <v>93</v>
      </c>
      <c r="C3" s="162"/>
      <c r="D3" s="162"/>
      <c r="E3" s="162"/>
      <c r="F3" s="162"/>
      <c r="G3" s="162"/>
      <c r="H3" s="162"/>
      <c r="I3" s="163"/>
      <c r="J3" s="161" t="s">
        <v>94</v>
      </c>
      <c r="K3" s="162"/>
      <c r="L3" s="162"/>
      <c r="M3" s="162"/>
      <c r="N3" s="162"/>
      <c r="O3" s="162"/>
      <c r="P3" s="162"/>
      <c r="Q3" s="163"/>
      <c r="R3" s="150" t="s">
        <v>95</v>
      </c>
      <c r="S3" s="150"/>
      <c r="T3" s="150"/>
      <c r="U3" s="150"/>
      <c r="V3" s="150"/>
      <c r="W3" s="150"/>
      <c r="X3" s="150" t="s">
        <v>96</v>
      </c>
      <c r="Y3" s="150"/>
      <c r="Z3" s="150"/>
      <c r="AA3" s="150"/>
      <c r="AB3" s="150"/>
      <c r="AC3" s="150"/>
      <c r="AD3" s="154" t="s">
        <v>13</v>
      </c>
      <c r="AE3" s="154"/>
      <c r="AF3" s="62" t="s">
        <v>100</v>
      </c>
      <c r="AG3" s="76" t="s">
        <v>102</v>
      </c>
      <c r="AH3" s="82" t="s">
        <v>103</v>
      </c>
      <c r="AI3" s="88" t="s">
        <v>104</v>
      </c>
      <c r="AJ3" s="94" t="s">
        <v>105</v>
      </c>
      <c r="AK3" s="100" t="s">
        <v>106</v>
      </c>
    </row>
    <row r="4" spans="1:37" ht="21">
      <c r="A4" s="152"/>
      <c r="B4" s="151" t="s">
        <v>10</v>
      </c>
      <c r="C4" s="151"/>
      <c r="D4" s="151" t="s">
        <v>11</v>
      </c>
      <c r="E4" s="151"/>
      <c r="F4" s="151" t="s">
        <v>12</v>
      </c>
      <c r="G4" s="151"/>
      <c r="H4" s="166" t="s">
        <v>13</v>
      </c>
      <c r="I4" s="169" t="s">
        <v>112</v>
      </c>
      <c r="J4" s="19" t="s">
        <v>1</v>
      </c>
      <c r="K4" s="20"/>
      <c r="L4" s="19" t="s">
        <v>2</v>
      </c>
      <c r="M4" s="20"/>
      <c r="N4" s="19" t="s">
        <v>3</v>
      </c>
      <c r="O4" s="20"/>
      <c r="P4" s="166" t="s">
        <v>13</v>
      </c>
      <c r="Q4" s="169" t="s">
        <v>112</v>
      </c>
      <c r="R4" s="151" t="s">
        <v>4</v>
      </c>
      <c r="S4" s="151"/>
      <c r="T4" s="151" t="s">
        <v>5</v>
      </c>
      <c r="U4" s="151"/>
      <c r="V4" s="151" t="s">
        <v>6</v>
      </c>
      <c r="W4" s="151"/>
      <c r="X4" s="151" t="s">
        <v>7</v>
      </c>
      <c r="Y4" s="151"/>
      <c r="Z4" s="151" t="s">
        <v>8</v>
      </c>
      <c r="AA4" s="151"/>
      <c r="AB4" s="151" t="s">
        <v>9</v>
      </c>
      <c r="AC4" s="151"/>
      <c r="AD4" s="154"/>
      <c r="AE4" s="154"/>
      <c r="AF4" s="153" t="s">
        <v>101</v>
      </c>
      <c r="AG4" s="155" t="s">
        <v>107</v>
      </c>
      <c r="AH4" s="156" t="s">
        <v>108</v>
      </c>
      <c r="AI4" s="157" t="s">
        <v>109</v>
      </c>
      <c r="AJ4" s="158" t="s">
        <v>110</v>
      </c>
      <c r="AK4" s="159" t="s">
        <v>111</v>
      </c>
    </row>
    <row r="5" spans="1:37" ht="42.75" customHeight="1">
      <c r="A5" s="152"/>
      <c r="B5" s="2" t="s">
        <v>91</v>
      </c>
      <c r="C5" s="3" t="s">
        <v>92</v>
      </c>
      <c r="D5" s="2" t="s">
        <v>91</v>
      </c>
      <c r="E5" s="3" t="s">
        <v>92</v>
      </c>
      <c r="F5" s="2" t="s">
        <v>91</v>
      </c>
      <c r="G5" s="3" t="s">
        <v>92</v>
      </c>
      <c r="H5" s="167" t="s">
        <v>113</v>
      </c>
      <c r="I5" s="170" t="s">
        <v>113</v>
      </c>
      <c r="J5" s="2" t="s">
        <v>91</v>
      </c>
      <c r="K5" s="3" t="s">
        <v>92</v>
      </c>
      <c r="L5" s="2" t="s">
        <v>91</v>
      </c>
      <c r="M5" s="3" t="s">
        <v>92</v>
      </c>
      <c r="N5" s="2" t="s">
        <v>91</v>
      </c>
      <c r="O5" s="3" t="s">
        <v>92</v>
      </c>
      <c r="P5" s="167" t="s">
        <v>114</v>
      </c>
      <c r="Q5" s="170" t="s">
        <v>114</v>
      </c>
      <c r="R5" s="2" t="s">
        <v>91</v>
      </c>
      <c r="S5" s="3" t="s">
        <v>92</v>
      </c>
      <c r="T5" s="2" t="s">
        <v>91</v>
      </c>
      <c r="U5" s="3" t="s">
        <v>92</v>
      </c>
      <c r="V5" s="2" t="s">
        <v>91</v>
      </c>
      <c r="W5" s="3" t="s">
        <v>92</v>
      </c>
      <c r="X5" s="2" t="s">
        <v>91</v>
      </c>
      <c r="Y5" s="3" t="s">
        <v>92</v>
      </c>
      <c r="Z5" s="2" t="s">
        <v>91</v>
      </c>
      <c r="AA5" s="3" t="s">
        <v>92</v>
      </c>
      <c r="AB5" s="2" t="s">
        <v>91</v>
      </c>
      <c r="AC5" s="3" t="s">
        <v>92</v>
      </c>
      <c r="AD5" s="2" t="s">
        <v>91</v>
      </c>
      <c r="AE5" s="3" t="s">
        <v>92</v>
      </c>
      <c r="AF5" s="153"/>
      <c r="AG5" s="155"/>
      <c r="AH5" s="156"/>
      <c r="AI5" s="157"/>
      <c r="AJ5" s="158"/>
      <c r="AK5" s="159"/>
    </row>
    <row r="6" spans="1:37" ht="21">
      <c r="A6" s="9" t="s">
        <v>16</v>
      </c>
      <c r="B6" s="10">
        <v>2</v>
      </c>
      <c r="C6" s="11">
        <v>1.8599999999999999</v>
      </c>
      <c r="D6" s="10">
        <v>1</v>
      </c>
      <c r="E6" s="11">
        <v>0.9299999999999999</v>
      </c>
      <c r="F6" s="10">
        <v>4</v>
      </c>
      <c r="G6" s="11">
        <v>3.7199999999999998</v>
      </c>
      <c r="H6" s="179">
        <f>C6+E6+G6</f>
        <v>6.51</v>
      </c>
      <c r="I6" s="192">
        <v>28</v>
      </c>
      <c r="J6" s="10">
        <v>5</v>
      </c>
      <c r="K6" s="11">
        <v>4.65</v>
      </c>
      <c r="L6" s="10">
        <v>7</v>
      </c>
      <c r="M6" s="11">
        <v>6.51</v>
      </c>
      <c r="N6" s="10">
        <v>6</v>
      </c>
      <c r="O6" s="11">
        <v>5.58</v>
      </c>
      <c r="P6" s="179">
        <f>K6+M6+O6</f>
        <v>16.740000000000002</v>
      </c>
      <c r="Q6" s="192">
        <v>33</v>
      </c>
      <c r="R6" s="10">
        <v>7</v>
      </c>
      <c r="S6" s="11">
        <v>6.51</v>
      </c>
      <c r="T6" s="10">
        <v>4</v>
      </c>
      <c r="U6" s="11">
        <v>3.7199999999999998</v>
      </c>
      <c r="V6" s="10">
        <v>5</v>
      </c>
      <c r="W6" s="11">
        <v>4.65</v>
      </c>
      <c r="X6" s="10">
        <v>7</v>
      </c>
      <c r="Y6" s="11">
        <v>6.51</v>
      </c>
      <c r="Z6" s="10">
        <v>5</v>
      </c>
      <c r="AA6" s="11">
        <v>4.65</v>
      </c>
      <c r="AB6" s="10">
        <v>3</v>
      </c>
      <c r="AC6" s="11">
        <v>2.79</v>
      </c>
      <c r="AD6" s="10">
        <f>B6+D6+F6+J6+L6+N6+R6+T6+V6+X6+Z6+AB6</f>
        <v>56</v>
      </c>
      <c r="AE6" s="11">
        <f>0.93*AD6</f>
        <v>52.080000000000005</v>
      </c>
      <c r="AF6" s="48">
        <f>0.86*AD6</f>
        <v>48.16</v>
      </c>
      <c r="AG6" s="77">
        <f>AD6*0.79</f>
        <v>44.24</v>
      </c>
      <c r="AH6" s="83">
        <f>AD6*0.72</f>
        <v>40.32</v>
      </c>
      <c r="AI6" s="89">
        <f>AD6*0.65</f>
        <v>36.4</v>
      </c>
      <c r="AJ6" s="95">
        <f>AD6*0.58</f>
        <v>32.48</v>
      </c>
      <c r="AK6" s="101">
        <f>AD6*0.51</f>
        <v>28.560000000000002</v>
      </c>
    </row>
    <row r="7" spans="1:37" ht="21">
      <c r="A7" s="9" t="s">
        <v>17</v>
      </c>
      <c r="B7" s="10">
        <v>7</v>
      </c>
      <c r="C7" s="11">
        <v>6.51</v>
      </c>
      <c r="D7" s="10">
        <v>10</v>
      </c>
      <c r="E7" s="11">
        <v>9.3</v>
      </c>
      <c r="F7" s="10">
        <v>8</v>
      </c>
      <c r="G7" s="11">
        <v>7.4399999999999995</v>
      </c>
      <c r="H7" s="193">
        <f aca="true" t="shared" si="0" ref="H7:H14">C7+E7+G7</f>
        <v>23.25</v>
      </c>
      <c r="I7" s="194">
        <v>35</v>
      </c>
      <c r="J7" s="10">
        <v>8</v>
      </c>
      <c r="K7" s="11">
        <v>7.4399999999999995</v>
      </c>
      <c r="L7" s="10">
        <v>9</v>
      </c>
      <c r="M7" s="11">
        <v>8.37</v>
      </c>
      <c r="N7" s="10">
        <v>13</v>
      </c>
      <c r="O7" s="11">
        <v>12.09</v>
      </c>
      <c r="P7" s="193">
        <f aca="true" t="shared" si="1" ref="P7:P14">K7+M7+O7</f>
        <v>27.9</v>
      </c>
      <c r="Q7" s="194">
        <v>36</v>
      </c>
      <c r="R7" s="10">
        <v>9</v>
      </c>
      <c r="S7" s="11">
        <v>8.37</v>
      </c>
      <c r="T7" s="10">
        <v>10</v>
      </c>
      <c r="U7" s="11">
        <v>9.3</v>
      </c>
      <c r="V7" s="10">
        <v>6</v>
      </c>
      <c r="W7" s="11">
        <v>5.58</v>
      </c>
      <c r="X7" s="10">
        <v>10</v>
      </c>
      <c r="Y7" s="11">
        <v>9.3</v>
      </c>
      <c r="Z7" s="10">
        <v>5</v>
      </c>
      <c r="AA7" s="11">
        <v>4.65</v>
      </c>
      <c r="AB7" s="10">
        <v>6</v>
      </c>
      <c r="AC7" s="11">
        <v>5.58</v>
      </c>
      <c r="AD7" s="10">
        <f>B7+D7+F7+J7+L7+N7+R7+T7+V7+X7+Z7+AB7</f>
        <v>101</v>
      </c>
      <c r="AE7" s="11">
        <f>0.93*AD7</f>
        <v>93.93</v>
      </c>
      <c r="AF7" s="48">
        <f>0.86*AD7</f>
        <v>86.86</v>
      </c>
      <c r="AG7" s="78">
        <f>AD7*0.79</f>
        <v>79.79</v>
      </c>
      <c r="AH7" s="84">
        <f>AD7*0.72</f>
        <v>72.72</v>
      </c>
      <c r="AI7" s="90">
        <f>AD7*0.65</f>
        <v>65.65</v>
      </c>
      <c r="AJ7" s="96">
        <f>AD7*0.58</f>
        <v>58.58</v>
      </c>
      <c r="AK7" s="102">
        <f>AD7*0.51</f>
        <v>51.51</v>
      </c>
    </row>
    <row r="8" spans="1:37" ht="21">
      <c r="A8" s="24" t="s">
        <v>18</v>
      </c>
      <c r="B8" s="15">
        <v>11</v>
      </c>
      <c r="C8" s="16">
        <v>10.23</v>
      </c>
      <c r="D8" s="15">
        <v>20</v>
      </c>
      <c r="E8" s="16">
        <v>18.6</v>
      </c>
      <c r="F8" s="15">
        <v>12</v>
      </c>
      <c r="G8" s="16">
        <v>11.16</v>
      </c>
      <c r="H8" s="193">
        <f t="shared" si="0"/>
        <v>39.99</v>
      </c>
      <c r="I8" s="194">
        <v>36</v>
      </c>
      <c r="J8" s="15">
        <v>21</v>
      </c>
      <c r="K8" s="16">
        <v>19.53</v>
      </c>
      <c r="L8" s="15">
        <v>19</v>
      </c>
      <c r="M8" s="16">
        <v>17.67</v>
      </c>
      <c r="N8" s="15">
        <v>21</v>
      </c>
      <c r="O8" s="16">
        <v>19.53</v>
      </c>
      <c r="P8" s="193">
        <f t="shared" si="1"/>
        <v>56.730000000000004</v>
      </c>
      <c r="Q8" s="194">
        <v>33</v>
      </c>
      <c r="R8" s="15">
        <v>19</v>
      </c>
      <c r="S8" s="16">
        <v>17.67</v>
      </c>
      <c r="T8" s="15">
        <v>17</v>
      </c>
      <c r="U8" s="16">
        <v>15.81</v>
      </c>
      <c r="V8" s="15">
        <v>18</v>
      </c>
      <c r="W8" s="16">
        <v>16.74</v>
      </c>
      <c r="X8" s="15">
        <v>21</v>
      </c>
      <c r="Y8" s="16">
        <v>19.53</v>
      </c>
      <c r="Z8" s="15">
        <v>17</v>
      </c>
      <c r="AA8" s="16">
        <v>15.81</v>
      </c>
      <c r="AB8" s="15">
        <v>16</v>
      </c>
      <c r="AC8" s="16">
        <v>14.879999999999999</v>
      </c>
      <c r="AD8" s="22">
        <f>B8+D8+F8+J8+L8+N8+R8+T8+V8+X8+Z8+AB8</f>
        <v>212</v>
      </c>
      <c r="AE8" s="23">
        <f>0.93*AD8</f>
        <v>197.16</v>
      </c>
      <c r="AF8" s="49">
        <f>0.86*AD8</f>
        <v>182.32</v>
      </c>
      <c r="AG8" s="79">
        <f>AD8*0.79</f>
        <v>167.48000000000002</v>
      </c>
      <c r="AH8" s="85">
        <f>AD8*0.72</f>
        <v>152.64</v>
      </c>
      <c r="AI8" s="91">
        <f>AD8*0.65</f>
        <v>137.8</v>
      </c>
      <c r="AJ8" s="97">
        <f>AD8*0.58</f>
        <v>122.96</v>
      </c>
      <c r="AK8" s="103">
        <f>AD8*0.51</f>
        <v>108.12</v>
      </c>
    </row>
    <row r="9" spans="1:37" s="52" customFormat="1" ht="21">
      <c r="A9" s="9" t="s">
        <v>19</v>
      </c>
      <c r="B9" s="10">
        <v>4</v>
      </c>
      <c r="C9" s="11">
        <v>3.7199999999999998</v>
      </c>
      <c r="D9" s="10">
        <v>7</v>
      </c>
      <c r="E9" s="11">
        <v>6.51</v>
      </c>
      <c r="F9" s="10">
        <v>4</v>
      </c>
      <c r="G9" s="11">
        <v>3.7199999999999998</v>
      </c>
      <c r="H9" s="193">
        <f t="shared" si="0"/>
        <v>13.95</v>
      </c>
      <c r="I9" s="194">
        <v>25</v>
      </c>
      <c r="J9" s="10">
        <v>5</v>
      </c>
      <c r="K9" s="11">
        <v>4.65</v>
      </c>
      <c r="L9" s="10">
        <v>2</v>
      </c>
      <c r="M9" s="11">
        <v>1.8599999999999999</v>
      </c>
      <c r="N9" s="10">
        <v>5</v>
      </c>
      <c r="O9" s="11">
        <v>4.65</v>
      </c>
      <c r="P9" s="193">
        <f t="shared" si="1"/>
        <v>11.16</v>
      </c>
      <c r="Q9" s="194">
        <v>10</v>
      </c>
      <c r="R9" s="10">
        <v>8</v>
      </c>
      <c r="S9" s="11">
        <v>7.4399999999999995</v>
      </c>
      <c r="T9" s="10">
        <v>7</v>
      </c>
      <c r="U9" s="11">
        <v>6.51</v>
      </c>
      <c r="V9" s="10">
        <v>6</v>
      </c>
      <c r="W9" s="11">
        <v>5.58</v>
      </c>
      <c r="X9" s="10">
        <v>5</v>
      </c>
      <c r="Y9" s="11">
        <v>4.65</v>
      </c>
      <c r="Z9" s="10">
        <v>5</v>
      </c>
      <c r="AA9" s="11">
        <v>4.65</v>
      </c>
      <c r="AB9" s="10">
        <v>3</v>
      </c>
      <c r="AC9" s="11">
        <v>2.79</v>
      </c>
      <c r="AD9" s="59">
        <f>B9+D9+F9+J9+L9+N9+R9+T9+V9+X9+Z9+AB9</f>
        <v>61</v>
      </c>
      <c r="AE9" s="8">
        <f>0.93*AD9</f>
        <v>56.730000000000004</v>
      </c>
      <c r="AF9" s="60">
        <f>0.86*AD9</f>
        <v>52.46</v>
      </c>
      <c r="AG9" s="77">
        <f>AD9*0.79</f>
        <v>48.190000000000005</v>
      </c>
      <c r="AH9" s="83">
        <f>AD9*0.72</f>
        <v>43.92</v>
      </c>
      <c r="AI9" s="89">
        <f>AD9*0.65</f>
        <v>39.65</v>
      </c>
      <c r="AJ9" s="95">
        <f>AD9*0.58</f>
        <v>35.379999999999995</v>
      </c>
      <c r="AK9" s="101">
        <f>AD9*0.51</f>
        <v>31.11</v>
      </c>
    </row>
    <row r="10" spans="1:37" s="52" customFormat="1" ht="21">
      <c r="A10" s="9" t="s">
        <v>20</v>
      </c>
      <c r="B10" s="10">
        <v>16</v>
      </c>
      <c r="C10" s="11">
        <v>14.879999999999999</v>
      </c>
      <c r="D10" s="10">
        <v>16</v>
      </c>
      <c r="E10" s="11">
        <v>14.879999999999999</v>
      </c>
      <c r="F10" s="10">
        <v>20</v>
      </c>
      <c r="G10" s="11">
        <v>18.6</v>
      </c>
      <c r="H10" s="193">
        <f t="shared" si="0"/>
        <v>48.36</v>
      </c>
      <c r="I10" s="197">
        <v>56</v>
      </c>
      <c r="J10" s="10">
        <v>17</v>
      </c>
      <c r="K10" s="11">
        <v>15.81</v>
      </c>
      <c r="L10" s="10">
        <v>18</v>
      </c>
      <c r="M10" s="11">
        <v>16.74</v>
      </c>
      <c r="N10" s="10">
        <v>19</v>
      </c>
      <c r="O10" s="11">
        <v>17.67</v>
      </c>
      <c r="P10" s="193">
        <f t="shared" si="1"/>
        <v>50.22</v>
      </c>
      <c r="Q10" s="197">
        <v>38</v>
      </c>
      <c r="R10" s="10">
        <v>22</v>
      </c>
      <c r="S10" s="11">
        <v>20.46</v>
      </c>
      <c r="T10" s="10">
        <v>16</v>
      </c>
      <c r="U10" s="11">
        <v>14.879999999999999</v>
      </c>
      <c r="V10" s="10">
        <v>19</v>
      </c>
      <c r="W10" s="11">
        <v>17.67</v>
      </c>
      <c r="X10" s="10">
        <v>11</v>
      </c>
      <c r="Y10" s="11">
        <v>10.23</v>
      </c>
      <c r="Z10" s="10">
        <v>12</v>
      </c>
      <c r="AA10" s="11">
        <v>11.16</v>
      </c>
      <c r="AB10" s="10">
        <v>18</v>
      </c>
      <c r="AC10" s="11">
        <v>16.74</v>
      </c>
      <c r="AD10" s="59">
        <f>B10+D10+F10+J10+L10+N10+R10+T10+V10+X10+Z10+AB10</f>
        <v>204</v>
      </c>
      <c r="AE10" s="11">
        <f>0.93*AD10</f>
        <v>189.72</v>
      </c>
      <c r="AF10" s="61">
        <f>0.86*AD10</f>
        <v>175.44</v>
      </c>
      <c r="AG10" s="78">
        <f>AD10*0.79</f>
        <v>161.16</v>
      </c>
      <c r="AH10" s="84">
        <f>AD10*0.72</f>
        <v>146.88</v>
      </c>
      <c r="AI10" s="90">
        <f>AD10*0.65</f>
        <v>132.6</v>
      </c>
      <c r="AJ10" s="96">
        <f>AD10*0.58</f>
        <v>118.32</v>
      </c>
      <c r="AK10" s="102">
        <f>AD10*0.51</f>
        <v>104.04</v>
      </c>
    </row>
    <row r="11" spans="1:37" s="52" customFormat="1" ht="21">
      <c r="A11" s="9" t="s">
        <v>21</v>
      </c>
      <c r="B11" s="10">
        <v>9</v>
      </c>
      <c r="C11" s="11">
        <v>8.37</v>
      </c>
      <c r="D11" s="10">
        <v>6</v>
      </c>
      <c r="E11" s="11">
        <v>5.58</v>
      </c>
      <c r="F11" s="10">
        <v>5</v>
      </c>
      <c r="G11" s="11">
        <v>4.65</v>
      </c>
      <c r="H11" s="193">
        <f t="shared" si="0"/>
        <v>18.6</v>
      </c>
      <c r="I11" s="194">
        <v>11</v>
      </c>
      <c r="J11" s="10">
        <v>4</v>
      </c>
      <c r="K11" s="11">
        <v>3.7199999999999998</v>
      </c>
      <c r="L11" s="10">
        <v>8</v>
      </c>
      <c r="M11" s="11">
        <v>7.4399999999999995</v>
      </c>
      <c r="N11" s="10">
        <v>4</v>
      </c>
      <c r="O11" s="11">
        <v>3.7199999999999998</v>
      </c>
      <c r="P11" s="193">
        <f t="shared" si="1"/>
        <v>14.879999999999999</v>
      </c>
      <c r="Q11" s="194">
        <v>9</v>
      </c>
      <c r="R11" s="10">
        <v>7</v>
      </c>
      <c r="S11" s="11">
        <v>6.51</v>
      </c>
      <c r="T11" s="10">
        <v>5</v>
      </c>
      <c r="U11" s="11">
        <v>4.65</v>
      </c>
      <c r="V11" s="10">
        <v>6</v>
      </c>
      <c r="W11" s="11">
        <v>5.58</v>
      </c>
      <c r="X11" s="10">
        <v>6</v>
      </c>
      <c r="Y11" s="11">
        <v>5.58</v>
      </c>
      <c r="Z11" s="10">
        <v>4</v>
      </c>
      <c r="AA11" s="11">
        <v>3.7199999999999998</v>
      </c>
      <c r="AB11" s="10">
        <v>3</v>
      </c>
      <c r="AC11" s="11">
        <v>2.79</v>
      </c>
      <c r="AD11" s="59">
        <f>B11+D11+F11+J11+L11+N11+R11+T11+V11+X11+Z11+AB11</f>
        <v>67</v>
      </c>
      <c r="AE11" s="11">
        <f>0.93*AD11</f>
        <v>62.31</v>
      </c>
      <c r="AF11" s="61">
        <f>0.86*AD11</f>
        <v>57.62</v>
      </c>
      <c r="AG11" s="78">
        <f>AD11*0.79</f>
        <v>52.93</v>
      </c>
      <c r="AH11" s="84">
        <f>AD11*0.72</f>
        <v>48.239999999999995</v>
      </c>
      <c r="AI11" s="90">
        <f>AD11*0.65</f>
        <v>43.550000000000004</v>
      </c>
      <c r="AJ11" s="96">
        <f>AD11*0.58</f>
        <v>38.86</v>
      </c>
      <c r="AK11" s="102">
        <f>AD11*0.51</f>
        <v>34.17</v>
      </c>
    </row>
    <row r="12" spans="1:37" s="52" customFormat="1" ht="21">
      <c r="A12" s="9" t="s">
        <v>23</v>
      </c>
      <c r="B12" s="10">
        <v>15</v>
      </c>
      <c r="C12" s="11">
        <v>13.95</v>
      </c>
      <c r="D12" s="10">
        <v>18</v>
      </c>
      <c r="E12" s="11">
        <v>16.74</v>
      </c>
      <c r="F12" s="10">
        <v>11</v>
      </c>
      <c r="G12" s="11">
        <v>10.23</v>
      </c>
      <c r="H12" s="193">
        <f t="shared" si="0"/>
        <v>40.92</v>
      </c>
      <c r="I12" s="198">
        <v>46</v>
      </c>
      <c r="J12" s="10">
        <v>20</v>
      </c>
      <c r="K12" s="11">
        <v>18.6</v>
      </c>
      <c r="L12" s="10">
        <v>11</v>
      </c>
      <c r="M12" s="11">
        <v>10.23</v>
      </c>
      <c r="N12" s="10">
        <v>17</v>
      </c>
      <c r="O12" s="11">
        <v>15.81</v>
      </c>
      <c r="P12" s="193">
        <f t="shared" si="1"/>
        <v>44.64</v>
      </c>
      <c r="Q12" s="198">
        <v>65</v>
      </c>
      <c r="R12" s="10">
        <v>21</v>
      </c>
      <c r="S12" s="11">
        <v>19.53</v>
      </c>
      <c r="T12" s="10">
        <v>16</v>
      </c>
      <c r="U12" s="11">
        <v>14.879999999999999</v>
      </c>
      <c r="V12" s="10">
        <v>17</v>
      </c>
      <c r="W12" s="11">
        <v>15.81</v>
      </c>
      <c r="X12" s="10">
        <v>15</v>
      </c>
      <c r="Y12" s="11">
        <v>13.95</v>
      </c>
      <c r="Z12" s="10">
        <v>18</v>
      </c>
      <c r="AA12" s="11">
        <v>16.74</v>
      </c>
      <c r="AB12" s="10">
        <v>17</v>
      </c>
      <c r="AC12" s="11">
        <v>15.81</v>
      </c>
      <c r="AD12" s="59">
        <f>B12+D12+F12+J12+L12+N12+R12+T12+V12+X12+Z12+AB12</f>
        <v>196</v>
      </c>
      <c r="AE12" s="11">
        <f>0.93*AD12</f>
        <v>182.28</v>
      </c>
      <c r="AF12" s="61">
        <f>0.86*AD12</f>
        <v>168.56</v>
      </c>
      <c r="AG12" s="78">
        <f>AD12*0.79</f>
        <v>154.84</v>
      </c>
      <c r="AH12" s="84">
        <f>AD12*0.72</f>
        <v>141.12</v>
      </c>
      <c r="AI12" s="90">
        <f>AD12*0.65</f>
        <v>127.4</v>
      </c>
      <c r="AJ12" s="96">
        <f>AD12*0.58</f>
        <v>113.67999999999999</v>
      </c>
      <c r="AK12" s="102">
        <f>AD12*0.51</f>
        <v>99.96000000000001</v>
      </c>
    </row>
    <row r="13" spans="1:37" s="52" customFormat="1" ht="21">
      <c r="A13" s="24" t="s">
        <v>30</v>
      </c>
      <c r="B13" s="15">
        <v>9</v>
      </c>
      <c r="C13" s="16">
        <v>8.37</v>
      </c>
      <c r="D13" s="15">
        <v>10</v>
      </c>
      <c r="E13" s="16">
        <v>9.3</v>
      </c>
      <c r="F13" s="15">
        <v>6</v>
      </c>
      <c r="G13" s="16">
        <v>5.58</v>
      </c>
      <c r="H13" s="195">
        <f t="shared" si="0"/>
        <v>23.25</v>
      </c>
      <c r="I13" s="199">
        <v>22</v>
      </c>
      <c r="J13" s="15">
        <v>11</v>
      </c>
      <c r="K13" s="16">
        <v>10.23</v>
      </c>
      <c r="L13" s="15">
        <v>10</v>
      </c>
      <c r="M13" s="16">
        <v>9.3</v>
      </c>
      <c r="N13" s="15">
        <v>7</v>
      </c>
      <c r="O13" s="16">
        <v>6.51</v>
      </c>
      <c r="P13" s="195">
        <f t="shared" si="1"/>
        <v>26.04</v>
      </c>
      <c r="Q13" s="199">
        <v>28</v>
      </c>
      <c r="R13" s="15">
        <v>7</v>
      </c>
      <c r="S13" s="16">
        <v>6.51</v>
      </c>
      <c r="T13" s="15">
        <v>10</v>
      </c>
      <c r="U13" s="16">
        <v>9.3</v>
      </c>
      <c r="V13" s="15">
        <v>6</v>
      </c>
      <c r="W13" s="16">
        <v>5.58</v>
      </c>
      <c r="X13" s="15">
        <v>7</v>
      </c>
      <c r="Y13" s="16">
        <v>6.51</v>
      </c>
      <c r="Z13" s="15">
        <v>9</v>
      </c>
      <c r="AA13" s="16">
        <v>8.37</v>
      </c>
      <c r="AB13" s="15">
        <v>5</v>
      </c>
      <c r="AC13" s="16">
        <v>4.65</v>
      </c>
      <c r="AD13" s="69">
        <f>B13+D13+F13+J13+L13+N13+R13+T13+V13+X13+Z13+AB13</f>
        <v>97</v>
      </c>
      <c r="AE13" s="16">
        <f>0.93*AD13</f>
        <v>90.21000000000001</v>
      </c>
      <c r="AF13" s="113">
        <f>0.86*AD13</f>
        <v>83.42</v>
      </c>
      <c r="AG13" s="106">
        <f>AD13*0.79</f>
        <v>76.63000000000001</v>
      </c>
      <c r="AH13" s="107">
        <f>AD13*0.72</f>
        <v>69.84</v>
      </c>
      <c r="AI13" s="108">
        <f>AD13*0.65</f>
        <v>63.050000000000004</v>
      </c>
      <c r="AJ13" s="109">
        <f>AD13*0.58</f>
        <v>56.26</v>
      </c>
      <c r="AK13" s="110">
        <f>AD13*0.51</f>
        <v>49.47</v>
      </c>
    </row>
    <row r="14" spans="1:37" s="112" customFormat="1" ht="21">
      <c r="A14" s="114" t="s">
        <v>13</v>
      </c>
      <c r="B14" s="115">
        <f aca="true" t="shared" si="2" ref="B14:AK14">SUM(B6:B13)</f>
        <v>73</v>
      </c>
      <c r="C14" s="116">
        <f t="shared" si="2"/>
        <v>67.89</v>
      </c>
      <c r="D14" s="115">
        <f t="shared" si="2"/>
        <v>88</v>
      </c>
      <c r="E14" s="116">
        <f t="shared" si="2"/>
        <v>81.83999999999999</v>
      </c>
      <c r="F14" s="115">
        <f t="shared" si="2"/>
        <v>70</v>
      </c>
      <c r="G14" s="116">
        <f t="shared" si="2"/>
        <v>65.1</v>
      </c>
      <c r="H14" s="168">
        <f t="shared" si="0"/>
        <v>214.82999999999998</v>
      </c>
      <c r="I14" s="171">
        <f>SUM(I6:I13)</f>
        <v>259</v>
      </c>
      <c r="J14" s="115">
        <f t="shared" si="2"/>
        <v>91</v>
      </c>
      <c r="K14" s="116">
        <f t="shared" si="2"/>
        <v>84.63000000000001</v>
      </c>
      <c r="L14" s="115">
        <f t="shared" si="2"/>
        <v>84</v>
      </c>
      <c r="M14" s="116">
        <f t="shared" si="2"/>
        <v>78.11999999999999</v>
      </c>
      <c r="N14" s="115">
        <f t="shared" si="2"/>
        <v>92</v>
      </c>
      <c r="O14" s="116">
        <f t="shared" si="2"/>
        <v>85.56</v>
      </c>
      <c r="P14" s="168">
        <f t="shared" si="1"/>
        <v>248.31</v>
      </c>
      <c r="Q14" s="171">
        <f>SUM(Q6:Q13)</f>
        <v>252</v>
      </c>
      <c r="R14" s="115">
        <f t="shared" si="2"/>
        <v>100</v>
      </c>
      <c r="S14" s="116">
        <f t="shared" si="2"/>
        <v>93</v>
      </c>
      <c r="T14" s="115">
        <f t="shared" si="2"/>
        <v>85</v>
      </c>
      <c r="U14" s="116">
        <f t="shared" si="2"/>
        <v>79.05</v>
      </c>
      <c r="V14" s="115">
        <f t="shared" si="2"/>
        <v>83</v>
      </c>
      <c r="W14" s="116">
        <f t="shared" si="2"/>
        <v>77.19</v>
      </c>
      <c r="X14" s="115">
        <f t="shared" si="2"/>
        <v>82</v>
      </c>
      <c r="Y14" s="116">
        <f t="shared" si="2"/>
        <v>76.26</v>
      </c>
      <c r="Z14" s="115">
        <f t="shared" si="2"/>
        <v>75</v>
      </c>
      <c r="AA14" s="116">
        <f t="shared" si="2"/>
        <v>69.75</v>
      </c>
      <c r="AB14" s="115">
        <f t="shared" si="2"/>
        <v>71</v>
      </c>
      <c r="AC14" s="116">
        <f t="shared" si="2"/>
        <v>66.03</v>
      </c>
      <c r="AD14" s="117">
        <f t="shared" si="2"/>
        <v>994</v>
      </c>
      <c r="AE14" s="118">
        <f t="shared" si="2"/>
        <v>924.4200000000001</v>
      </c>
      <c r="AF14" s="119">
        <f t="shared" si="2"/>
        <v>854.84</v>
      </c>
      <c r="AG14" s="120">
        <f t="shared" si="2"/>
        <v>785.26</v>
      </c>
      <c r="AH14" s="121">
        <f t="shared" si="2"/>
        <v>715.68</v>
      </c>
      <c r="AI14" s="122">
        <f t="shared" si="2"/>
        <v>646.1</v>
      </c>
      <c r="AJ14" s="123">
        <f t="shared" si="2"/>
        <v>576.52</v>
      </c>
      <c r="AK14" s="124">
        <f t="shared" si="2"/>
        <v>506.94000000000005</v>
      </c>
    </row>
  </sheetData>
  <sheetProtection/>
  <mergeCells count="21">
    <mergeCell ref="AH4:AH5"/>
    <mergeCell ref="AI4:AI5"/>
    <mergeCell ref="AJ4:AJ5"/>
    <mergeCell ref="AK4:AK5"/>
    <mergeCell ref="AB4:AC4"/>
    <mergeCell ref="AF4:AF5"/>
    <mergeCell ref="AD3:AE4"/>
    <mergeCell ref="B4:C4"/>
    <mergeCell ref="D4:E4"/>
    <mergeCell ref="F4:G4"/>
    <mergeCell ref="R4:S4"/>
    <mergeCell ref="AG4:AG5"/>
    <mergeCell ref="B3:I3"/>
    <mergeCell ref="J3:Q3"/>
    <mergeCell ref="T4:U4"/>
    <mergeCell ref="V4:W4"/>
    <mergeCell ref="X4:Y4"/>
    <mergeCell ref="Z4:AA4"/>
    <mergeCell ref="A3:A5"/>
    <mergeCell ref="R3:W3"/>
    <mergeCell ref="X3:A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14"/>
  <sheetViews>
    <sheetView zoomScalePageLayoutView="0" workbookViewId="0" topLeftCell="A1">
      <selection activeCell="P14" activeCellId="1" sqref="H14:I14 P14:Q14"/>
    </sheetView>
  </sheetViews>
  <sheetFormatPr defaultColWidth="9.140625" defaultRowHeight="15"/>
  <cols>
    <col min="32" max="32" width="15.57421875" style="0" customWidth="1"/>
    <col min="33" max="37" width="13.7109375" style="0" customWidth="1"/>
  </cols>
  <sheetData>
    <row r="1" ht="14.25">
      <c r="A1" t="s">
        <v>115</v>
      </c>
    </row>
    <row r="3" spans="1:37" ht="21">
      <c r="A3" s="152" t="s">
        <v>0</v>
      </c>
      <c r="B3" s="161" t="s">
        <v>93</v>
      </c>
      <c r="C3" s="162"/>
      <c r="D3" s="162"/>
      <c r="E3" s="162"/>
      <c r="F3" s="162"/>
      <c r="G3" s="162"/>
      <c r="H3" s="162"/>
      <c r="I3" s="163"/>
      <c r="J3" s="161" t="s">
        <v>94</v>
      </c>
      <c r="K3" s="162"/>
      <c r="L3" s="162"/>
      <c r="M3" s="162"/>
      <c r="N3" s="162"/>
      <c r="O3" s="162"/>
      <c r="P3" s="162"/>
      <c r="Q3" s="163"/>
      <c r="R3" s="150" t="s">
        <v>95</v>
      </c>
      <c r="S3" s="150"/>
      <c r="T3" s="150"/>
      <c r="U3" s="150"/>
      <c r="V3" s="150"/>
      <c r="W3" s="150"/>
      <c r="X3" s="150" t="s">
        <v>96</v>
      </c>
      <c r="Y3" s="150"/>
      <c r="Z3" s="150"/>
      <c r="AA3" s="150"/>
      <c r="AB3" s="150"/>
      <c r="AC3" s="150"/>
      <c r="AD3" s="154" t="s">
        <v>13</v>
      </c>
      <c r="AE3" s="154"/>
      <c r="AF3" s="62" t="s">
        <v>100</v>
      </c>
      <c r="AG3" s="76" t="s">
        <v>102</v>
      </c>
      <c r="AH3" s="82" t="s">
        <v>103</v>
      </c>
      <c r="AI3" s="88" t="s">
        <v>104</v>
      </c>
      <c r="AJ3" s="94" t="s">
        <v>105</v>
      </c>
      <c r="AK3" s="100" t="s">
        <v>106</v>
      </c>
    </row>
    <row r="4" spans="1:37" ht="21">
      <c r="A4" s="152"/>
      <c r="B4" s="151" t="s">
        <v>10</v>
      </c>
      <c r="C4" s="151"/>
      <c r="D4" s="151" t="s">
        <v>11</v>
      </c>
      <c r="E4" s="151"/>
      <c r="F4" s="151" t="s">
        <v>12</v>
      </c>
      <c r="G4" s="151"/>
      <c r="H4" s="166" t="s">
        <v>13</v>
      </c>
      <c r="I4" s="169" t="s">
        <v>112</v>
      </c>
      <c r="J4" s="19" t="s">
        <v>1</v>
      </c>
      <c r="K4" s="20"/>
      <c r="L4" s="19" t="s">
        <v>2</v>
      </c>
      <c r="M4" s="20"/>
      <c r="N4" s="19" t="s">
        <v>3</v>
      </c>
      <c r="O4" s="20"/>
      <c r="P4" s="166" t="s">
        <v>13</v>
      </c>
      <c r="Q4" s="169" t="s">
        <v>112</v>
      </c>
      <c r="R4" s="151" t="s">
        <v>4</v>
      </c>
      <c r="S4" s="151"/>
      <c r="T4" s="151" t="s">
        <v>5</v>
      </c>
      <c r="U4" s="151"/>
      <c r="V4" s="151" t="s">
        <v>6</v>
      </c>
      <c r="W4" s="151"/>
      <c r="X4" s="151" t="s">
        <v>7</v>
      </c>
      <c r="Y4" s="151"/>
      <c r="Z4" s="151" t="s">
        <v>8</v>
      </c>
      <c r="AA4" s="151"/>
      <c r="AB4" s="151" t="s">
        <v>9</v>
      </c>
      <c r="AC4" s="151"/>
      <c r="AD4" s="154"/>
      <c r="AE4" s="154"/>
      <c r="AF4" s="153" t="s">
        <v>101</v>
      </c>
      <c r="AG4" s="155" t="s">
        <v>107</v>
      </c>
      <c r="AH4" s="156" t="s">
        <v>108</v>
      </c>
      <c r="AI4" s="157" t="s">
        <v>109</v>
      </c>
      <c r="AJ4" s="158" t="s">
        <v>110</v>
      </c>
      <c r="AK4" s="159" t="s">
        <v>111</v>
      </c>
    </row>
    <row r="5" spans="1:37" ht="37.5">
      <c r="A5" s="152"/>
      <c r="B5" s="2" t="s">
        <v>91</v>
      </c>
      <c r="C5" s="3" t="s">
        <v>92</v>
      </c>
      <c r="D5" s="2" t="s">
        <v>91</v>
      </c>
      <c r="E5" s="3" t="s">
        <v>92</v>
      </c>
      <c r="F5" s="2" t="s">
        <v>91</v>
      </c>
      <c r="G5" s="3" t="s">
        <v>92</v>
      </c>
      <c r="H5" s="167" t="s">
        <v>113</v>
      </c>
      <c r="I5" s="170" t="s">
        <v>113</v>
      </c>
      <c r="J5" s="2" t="s">
        <v>91</v>
      </c>
      <c r="K5" s="3" t="s">
        <v>92</v>
      </c>
      <c r="L5" s="2" t="s">
        <v>91</v>
      </c>
      <c r="M5" s="3" t="s">
        <v>92</v>
      </c>
      <c r="N5" s="2" t="s">
        <v>91</v>
      </c>
      <c r="O5" s="3" t="s">
        <v>92</v>
      </c>
      <c r="P5" s="167" t="s">
        <v>114</v>
      </c>
      <c r="Q5" s="170" t="s">
        <v>114</v>
      </c>
      <c r="R5" s="2" t="s">
        <v>91</v>
      </c>
      <c r="S5" s="3" t="s">
        <v>92</v>
      </c>
      <c r="T5" s="2" t="s">
        <v>91</v>
      </c>
      <c r="U5" s="3" t="s">
        <v>92</v>
      </c>
      <c r="V5" s="2" t="s">
        <v>91</v>
      </c>
      <c r="W5" s="3" t="s">
        <v>92</v>
      </c>
      <c r="X5" s="2" t="s">
        <v>91</v>
      </c>
      <c r="Y5" s="3" t="s">
        <v>92</v>
      </c>
      <c r="Z5" s="2" t="s">
        <v>91</v>
      </c>
      <c r="AA5" s="3" t="s">
        <v>92</v>
      </c>
      <c r="AB5" s="2" t="s">
        <v>91</v>
      </c>
      <c r="AC5" s="3" t="s">
        <v>92</v>
      </c>
      <c r="AD5" s="2" t="s">
        <v>91</v>
      </c>
      <c r="AE5" s="3" t="s">
        <v>92</v>
      </c>
      <c r="AF5" s="153"/>
      <c r="AG5" s="155"/>
      <c r="AH5" s="156"/>
      <c r="AI5" s="157"/>
      <c r="AJ5" s="158"/>
      <c r="AK5" s="159"/>
    </row>
    <row r="6" spans="1:37" ht="21">
      <c r="A6" s="9" t="s">
        <v>69</v>
      </c>
      <c r="B6" s="10">
        <v>12</v>
      </c>
      <c r="C6" s="11">
        <f aca="true" t="shared" si="0" ref="C6:C13">B6-(B6*7/100)</f>
        <v>11.16</v>
      </c>
      <c r="D6" s="10">
        <v>22</v>
      </c>
      <c r="E6" s="11">
        <f aca="true" t="shared" si="1" ref="E6:E13">D6-(D6*7/100)</f>
        <v>20.46</v>
      </c>
      <c r="F6" s="10">
        <v>19</v>
      </c>
      <c r="G6" s="11">
        <f aca="true" t="shared" si="2" ref="G6:G13">F6-(F6*7/100)</f>
        <v>17.67</v>
      </c>
      <c r="H6" s="179">
        <f>C6+E6+G6</f>
        <v>49.290000000000006</v>
      </c>
      <c r="I6" s="192">
        <v>53</v>
      </c>
      <c r="J6" s="10">
        <v>22</v>
      </c>
      <c r="K6" s="11">
        <f aca="true" t="shared" si="3" ref="K6:K13">J6-(J6*7/100)</f>
        <v>20.46</v>
      </c>
      <c r="L6" s="10">
        <v>23</v>
      </c>
      <c r="M6" s="11">
        <f aca="true" t="shared" si="4" ref="M6:M13">L6-(L6*7/100)</f>
        <v>21.39</v>
      </c>
      <c r="N6" s="10">
        <v>26</v>
      </c>
      <c r="O6" s="11">
        <f aca="true" t="shared" si="5" ref="O6:O13">N6-(N6*7/100)</f>
        <v>24.18</v>
      </c>
      <c r="P6" s="179">
        <f>K6+M6+O6</f>
        <v>66.03</v>
      </c>
      <c r="Q6" s="192">
        <v>55</v>
      </c>
      <c r="R6" s="10">
        <v>17</v>
      </c>
      <c r="S6" s="11">
        <f aca="true" t="shared" si="6" ref="S6:S13">R6-(R6*7/100)</f>
        <v>15.81</v>
      </c>
      <c r="T6" s="10">
        <v>23</v>
      </c>
      <c r="U6" s="11">
        <f aca="true" t="shared" si="7" ref="U6:U13">T6-(T6*7/100)</f>
        <v>21.39</v>
      </c>
      <c r="V6" s="10">
        <v>17</v>
      </c>
      <c r="W6" s="11">
        <f aca="true" t="shared" si="8" ref="W6:W13">V6-(V6*7/100)</f>
        <v>15.81</v>
      </c>
      <c r="X6" s="10">
        <v>13</v>
      </c>
      <c r="Y6" s="11">
        <f aca="true" t="shared" si="9" ref="Y6:Y13">X6-(X6*7/100)</f>
        <v>12.09</v>
      </c>
      <c r="Z6" s="10">
        <v>18</v>
      </c>
      <c r="AA6" s="11">
        <f aca="true" t="shared" si="10" ref="AA6:AA13">Z6-(Z6*7/100)</f>
        <v>16.74</v>
      </c>
      <c r="AB6" s="10">
        <v>19</v>
      </c>
      <c r="AC6" s="11">
        <f aca="true" t="shared" si="11" ref="AC6:AC13">AB6-(AB6*7/100)</f>
        <v>17.67</v>
      </c>
      <c r="AD6" s="56">
        <f>B6+D6+F6+J6+L6+N6+R6+T6+V6+X6+Z6+AB6</f>
        <v>231</v>
      </c>
      <c r="AE6" s="29">
        <f>AD6*0.93</f>
        <v>214.83</v>
      </c>
      <c r="AF6" s="57">
        <f>AD6*0.86</f>
        <v>198.66</v>
      </c>
      <c r="AG6" s="77">
        <f aca="true" t="shared" si="12" ref="AG6:AG14">AD6*0.79</f>
        <v>182.49</v>
      </c>
      <c r="AH6" s="83">
        <f aca="true" t="shared" si="13" ref="AH6:AH14">AD6*0.72</f>
        <v>166.32</v>
      </c>
      <c r="AI6" s="89">
        <f aca="true" t="shared" si="14" ref="AI6:AI14">AD6*0.65</f>
        <v>150.15</v>
      </c>
      <c r="AJ6" s="95">
        <f aca="true" t="shared" si="15" ref="AJ6:AJ14">AD6*0.58</f>
        <v>133.98</v>
      </c>
      <c r="AK6" s="101">
        <f aca="true" t="shared" si="16" ref="AK6:AK14">AD6*0.51</f>
        <v>117.81</v>
      </c>
    </row>
    <row r="7" spans="1:37" ht="21">
      <c r="A7" s="9" t="s">
        <v>70</v>
      </c>
      <c r="B7" s="10">
        <v>15</v>
      </c>
      <c r="C7" s="11">
        <f t="shared" si="0"/>
        <v>13.95</v>
      </c>
      <c r="D7" s="10">
        <v>22</v>
      </c>
      <c r="E7" s="11">
        <f t="shared" si="1"/>
        <v>20.46</v>
      </c>
      <c r="F7" s="10">
        <v>16</v>
      </c>
      <c r="G7" s="11">
        <f t="shared" si="2"/>
        <v>14.879999999999999</v>
      </c>
      <c r="H7" s="193">
        <f aca="true" t="shared" si="17" ref="H7:H14">C7+E7+G7</f>
        <v>49.28999999999999</v>
      </c>
      <c r="I7" s="194">
        <v>42</v>
      </c>
      <c r="J7" s="10">
        <v>18</v>
      </c>
      <c r="K7" s="11">
        <f t="shared" si="3"/>
        <v>16.74</v>
      </c>
      <c r="L7" s="10">
        <v>11</v>
      </c>
      <c r="M7" s="11">
        <f t="shared" si="4"/>
        <v>10.23</v>
      </c>
      <c r="N7" s="10">
        <v>14</v>
      </c>
      <c r="O7" s="11">
        <f t="shared" si="5"/>
        <v>13.02</v>
      </c>
      <c r="P7" s="193">
        <f aca="true" t="shared" si="18" ref="P7:P14">K7+M7+O7</f>
        <v>39.989999999999995</v>
      </c>
      <c r="Q7" s="194">
        <v>71</v>
      </c>
      <c r="R7" s="10">
        <v>17</v>
      </c>
      <c r="S7" s="11">
        <f t="shared" si="6"/>
        <v>15.81</v>
      </c>
      <c r="T7" s="10">
        <v>17</v>
      </c>
      <c r="U7" s="11">
        <f t="shared" si="7"/>
        <v>15.81</v>
      </c>
      <c r="V7" s="10">
        <v>14</v>
      </c>
      <c r="W7" s="11">
        <f t="shared" si="8"/>
        <v>13.02</v>
      </c>
      <c r="X7" s="10">
        <v>12</v>
      </c>
      <c r="Y7" s="11">
        <f t="shared" si="9"/>
        <v>11.16</v>
      </c>
      <c r="Z7" s="10">
        <v>11</v>
      </c>
      <c r="AA7" s="11">
        <f t="shared" si="10"/>
        <v>10.23</v>
      </c>
      <c r="AB7" s="10">
        <v>17</v>
      </c>
      <c r="AC7" s="11">
        <f t="shared" si="11"/>
        <v>15.81</v>
      </c>
      <c r="AD7" s="10">
        <f>B7+D7+F7+J7+L7+N7+R7+T7+V7+X7+Z7+AB7</f>
        <v>184</v>
      </c>
      <c r="AE7" s="29">
        <f aca="true" t="shared" si="19" ref="AE7:AE14">AD7*0.93</f>
        <v>171.12</v>
      </c>
      <c r="AF7" s="48">
        <f>AD7*0.86</f>
        <v>158.24</v>
      </c>
      <c r="AG7" s="78">
        <f t="shared" si="12"/>
        <v>145.36</v>
      </c>
      <c r="AH7" s="84">
        <f t="shared" si="13"/>
        <v>132.48</v>
      </c>
      <c r="AI7" s="90">
        <f t="shared" si="14"/>
        <v>119.60000000000001</v>
      </c>
      <c r="AJ7" s="96">
        <f t="shared" si="15"/>
        <v>106.72</v>
      </c>
      <c r="AK7" s="102">
        <f t="shared" si="16"/>
        <v>93.84</v>
      </c>
    </row>
    <row r="8" spans="1:37" ht="21">
      <c r="A8" s="9" t="s">
        <v>71</v>
      </c>
      <c r="B8" s="10">
        <v>16</v>
      </c>
      <c r="C8" s="11">
        <f t="shared" si="0"/>
        <v>14.879999999999999</v>
      </c>
      <c r="D8" s="10">
        <v>20</v>
      </c>
      <c r="E8" s="11">
        <f t="shared" si="1"/>
        <v>18.6</v>
      </c>
      <c r="F8" s="10">
        <v>22</v>
      </c>
      <c r="G8" s="11">
        <f t="shared" si="2"/>
        <v>20.46</v>
      </c>
      <c r="H8" s="193">
        <f t="shared" si="17"/>
        <v>53.940000000000005</v>
      </c>
      <c r="I8" s="194">
        <v>63</v>
      </c>
      <c r="J8" s="10">
        <v>26</v>
      </c>
      <c r="K8" s="11">
        <f t="shared" si="3"/>
        <v>24.18</v>
      </c>
      <c r="L8" s="10">
        <v>22</v>
      </c>
      <c r="M8" s="11">
        <f t="shared" si="4"/>
        <v>20.46</v>
      </c>
      <c r="N8" s="10">
        <v>18</v>
      </c>
      <c r="O8" s="11">
        <f t="shared" si="5"/>
        <v>16.74</v>
      </c>
      <c r="P8" s="193">
        <f t="shared" si="18"/>
        <v>61.379999999999995</v>
      </c>
      <c r="Q8" s="194">
        <v>86</v>
      </c>
      <c r="R8" s="10">
        <v>21</v>
      </c>
      <c r="S8" s="11">
        <f t="shared" si="6"/>
        <v>19.53</v>
      </c>
      <c r="T8" s="10">
        <v>14</v>
      </c>
      <c r="U8" s="11">
        <f t="shared" si="7"/>
        <v>13.02</v>
      </c>
      <c r="V8" s="10">
        <v>21</v>
      </c>
      <c r="W8" s="11">
        <f t="shared" si="8"/>
        <v>19.53</v>
      </c>
      <c r="X8" s="10">
        <v>18</v>
      </c>
      <c r="Y8" s="11">
        <f t="shared" si="9"/>
        <v>16.74</v>
      </c>
      <c r="Z8" s="10">
        <v>18</v>
      </c>
      <c r="AA8" s="11">
        <f t="shared" si="10"/>
        <v>16.74</v>
      </c>
      <c r="AB8" s="10">
        <v>18</v>
      </c>
      <c r="AC8" s="11">
        <f t="shared" si="11"/>
        <v>16.74</v>
      </c>
      <c r="AD8" s="10">
        <f aca="true" t="shared" si="20" ref="AD8:AD14">B8+D8+F8+J8+L8+N8+R8+T8+V8+X8+Z8+AB8</f>
        <v>234</v>
      </c>
      <c r="AE8" s="29">
        <f t="shared" si="19"/>
        <v>217.62</v>
      </c>
      <c r="AF8" s="48">
        <f aca="true" t="shared" si="21" ref="AF8:AF14">AD8*0.86</f>
        <v>201.24</v>
      </c>
      <c r="AG8" s="78">
        <f t="shared" si="12"/>
        <v>184.86</v>
      </c>
      <c r="AH8" s="84">
        <f t="shared" si="13"/>
        <v>168.48</v>
      </c>
      <c r="AI8" s="90">
        <f t="shared" si="14"/>
        <v>152.1</v>
      </c>
      <c r="AJ8" s="96">
        <f t="shared" si="15"/>
        <v>135.72</v>
      </c>
      <c r="AK8" s="102">
        <f t="shared" si="16"/>
        <v>119.34</v>
      </c>
    </row>
    <row r="9" spans="1:37" ht="21">
      <c r="A9" s="9" t="s">
        <v>72</v>
      </c>
      <c r="B9" s="10">
        <v>23</v>
      </c>
      <c r="C9" s="11">
        <f t="shared" si="0"/>
        <v>21.39</v>
      </c>
      <c r="D9" s="10">
        <v>30</v>
      </c>
      <c r="E9" s="11">
        <f t="shared" si="1"/>
        <v>27.9</v>
      </c>
      <c r="F9" s="10">
        <v>21</v>
      </c>
      <c r="G9" s="11">
        <f t="shared" si="2"/>
        <v>19.53</v>
      </c>
      <c r="H9" s="193">
        <f t="shared" si="17"/>
        <v>68.82</v>
      </c>
      <c r="I9" s="194">
        <v>68</v>
      </c>
      <c r="J9" s="10">
        <v>30</v>
      </c>
      <c r="K9" s="11">
        <f t="shared" si="3"/>
        <v>27.9</v>
      </c>
      <c r="L9" s="10">
        <v>26</v>
      </c>
      <c r="M9" s="11">
        <f t="shared" si="4"/>
        <v>24.18</v>
      </c>
      <c r="N9" s="10">
        <v>24</v>
      </c>
      <c r="O9" s="11">
        <f t="shared" si="5"/>
        <v>22.32</v>
      </c>
      <c r="P9" s="193">
        <f t="shared" si="18"/>
        <v>74.4</v>
      </c>
      <c r="Q9" s="194">
        <v>73</v>
      </c>
      <c r="R9" s="10">
        <v>30</v>
      </c>
      <c r="S9" s="11">
        <f t="shared" si="6"/>
        <v>27.9</v>
      </c>
      <c r="T9" s="10">
        <v>24</v>
      </c>
      <c r="U9" s="11">
        <f t="shared" si="7"/>
        <v>22.32</v>
      </c>
      <c r="V9" s="10">
        <v>26</v>
      </c>
      <c r="W9" s="11">
        <f t="shared" si="8"/>
        <v>24.18</v>
      </c>
      <c r="X9" s="10">
        <v>26</v>
      </c>
      <c r="Y9" s="11">
        <f t="shared" si="9"/>
        <v>24.18</v>
      </c>
      <c r="Z9" s="10">
        <v>28</v>
      </c>
      <c r="AA9" s="11">
        <f t="shared" si="10"/>
        <v>26.04</v>
      </c>
      <c r="AB9" s="10">
        <v>28</v>
      </c>
      <c r="AC9" s="11">
        <f t="shared" si="11"/>
        <v>26.04</v>
      </c>
      <c r="AD9" s="10">
        <f t="shared" si="20"/>
        <v>316</v>
      </c>
      <c r="AE9" s="29">
        <f t="shared" si="19"/>
        <v>293.88</v>
      </c>
      <c r="AF9" s="48">
        <f t="shared" si="21"/>
        <v>271.76</v>
      </c>
      <c r="AG9" s="78">
        <f t="shared" si="12"/>
        <v>249.64000000000001</v>
      </c>
      <c r="AH9" s="84">
        <f t="shared" si="13"/>
        <v>227.51999999999998</v>
      </c>
      <c r="AI9" s="90">
        <f t="shared" si="14"/>
        <v>205.4</v>
      </c>
      <c r="AJ9" s="96">
        <f t="shared" si="15"/>
        <v>183.28</v>
      </c>
      <c r="AK9" s="102">
        <f t="shared" si="16"/>
        <v>161.16</v>
      </c>
    </row>
    <row r="10" spans="1:37" ht="21">
      <c r="A10" s="9" t="s">
        <v>73</v>
      </c>
      <c r="B10" s="10">
        <v>14</v>
      </c>
      <c r="C10" s="11">
        <f t="shared" si="0"/>
        <v>13.02</v>
      </c>
      <c r="D10" s="10">
        <v>14</v>
      </c>
      <c r="E10" s="11">
        <f t="shared" si="1"/>
        <v>13.02</v>
      </c>
      <c r="F10" s="10">
        <v>10</v>
      </c>
      <c r="G10" s="11">
        <f t="shared" si="2"/>
        <v>9.3</v>
      </c>
      <c r="H10" s="193">
        <f t="shared" si="17"/>
        <v>35.34</v>
      </c>
      <c r="I10" s="197">
        <v>15</v>
      </c>
      <c r="J10" s="10">
        <v>9</v>
      </c>
      <c r="K10" s="11">
        <f t="shared" si="3"/>
        <v>8.37</v>
      </c>
      <c r="L10" s="10">
        <v>10</v>
      </c>
      <c r="M10" s="11">
        <f t="shared" si="4"/>
        <v>9.3</v>
      </c>
      <c r="N10" s="10">
        <v>11</v>
      </c>
      <c r="O10" s="11">
        <f t="shared" si="5"/>
        <v>10.23</v>
      </c>
      <c r="P10" s="193">
        <f t="shared" si="18"/>
        <v>27.900000000000002</v>
      </c>
      <c r="Q10" s="197">
        <v>41</v>
      </c>
      <c r="R10" s="10">
        <v>12</v>
      </c>
      <c r="S10" s="11">
        <f t="shared" si="6"/>
        <v>11.16</v>
      </c>
      <c r="T10" s="10">
        <v>8</v>
      </c>
      <c r="U10" s="11">
        <f t="shared" si="7"/>
        <v>7.4399999999999995</v>
      </c>
      <c r="V10" s="10">
        <v>7</v>
      </c>
      <c r="W10" s="11">
        <f t="shared" si="8"/>
        <v>6.51</v>
      </c>
      <c r="X10" s="10">
        <v>9</v>
      </c>
      <c r="Y10" s="11">
        <f t="shared" si="9"/>
        <v>8.37</v>
      </c>
      <c r="Z10" s="10">
        <v>7</v>
      </c>
      <c r="AA10" s="11">
        <f t="shared" si="10"/>
        <v>6.51</v>
      </c>
      <c r="AB10" s="10">
        <v>7</v>
      </c>
      <c r="AC10" s="11">
        <f t="shared" si="11"/>
        <v>6.51</v>
      </c>
      <c r="AD10" s="10">
        <f t="shared" si="20"/>
        <v>118</v>
      </c>
      <c r="AE10" s="29">
        <f t="shared" si="19"/>
        <v>109.74000000000001</v>
      </c>
      <c r="AF10" s="48">
        <f t="shared" si="21"/>
        <v>101.48</v>
      </c>
      <c r="AG10" s="78">
        <f t="shared" si="12"/>
        <v>93.22</v>
      </c>
      <c r="AH10" s="84">
        <f t="shared" si="13"/>
        <v>84.96</v>
      </c>
      <c r="AI10" s="90">
        <f t="shared" si="14"/>
        <v>76.7</v>
      </c>
      <c r="AJ10" s="96">
        <f t="shared" si="15"/>
        <v>68.44</v>
      </c>
      <c r="AK10" s="102">
        <f t="shared" si="16"/>
        <v>60.18</v>
      </c>
    </row>
    <row r="11" spans="1:37" ht="21">
      <c r="A11" s="9" t="s">
        <v>74</v>
      </c>
      <c r="B11" s="12">
        <v>2.5</v>
      </c>
      <c r="C11" s="11">
        <f t="shared" si="0"/>
        <v>2.325</v>
      </c>
      <c r="D11" s="12">
        <v>3</v>
      </c>
      <c r="E11" s="11">
        <f t="shared" si="1"/>
        <v>2.79</v>
      </c>
      <c r="F11" s="12">
        <v>1</v>
      </c>
      <c r="G11" s="11">
        <f t="shared" si="2"/>
        <v>0.9299999999999999</v>
      </c>
      <c r="H11" s="193">
        <f t="shared" si="17"/>
        <v>6.045</v>
      </c>
      <c r="I11" s="194">
        <v>6</v>
      </c>
      <c r="J11" s="10">
        <v>2</v>
      </c>
      <c r="K11" s="11">
        <f t="shared" si="3"/>
        <v>1.8599999999999999</v>
      </c>
      <c r="L11" s="10">
        <v>1</v>
      </c>
      <c r="M11" s="11">
        <f t="shared" si="4"/>
        <v>0.9299999999999999</v>
      </c>
      <c r="N11" s="10">
        <v>4</v>
      </c>
      <c r="O11" s="11">
        <f t="shared" si="5"/>
        <v>3.7199999999999998</v>
      </c>
      <c r="P11" s="193">
        <f t="shared" si="18"/>
        <v>6.51</v>
      </c>
      <c r="Q11" s="194">
        <v>13</v>
      </c>
      <c r="R11" s="10">
        <v>3</v>
      </c>
      <c r="S11" s="11">
        <f t="shared" si="6"/>
        <v>2.79</v>
      </c>
      <c r="T11" s="10">
        <v>5</v>
      </c>
      <c r="U11" s="11">
        <f t="shared" si="7"/>
        <v>4.65</v>
      </c>
      <c r="V11" s="10">
        <v>1</v>
      </c>
      <c r="W11" s="11">
        <f t="shared" si="8"/>
        <v>0.9299999999999999</v>
      </c>
      <c r="X11" s="12">
        <v>3.5</v>
      </c>
      <c r="Y11" s="11">
        <f t="shared" si="9"/>
        <v>3.255</v>
      </c>
      <c r="Z11" s="12">
        <v>2.5</v>
      </c>
      <c r="AA11" s="11">
        <f t="shared" si="10"/>
        <v>2.325</v>
      </c>
      <c r="AB11" s="12">
        <v>2</v>
      </c>
      <c r="AC11" s="11">
        <f t="shared" si="11"/>
        <v>1.8599999999999999</v>
      </c>
      <c r="AD11" s="12">
        <f t="shared" si="20"/>
        <v>30.5</v>
      </c>
      <c r="AE11" s="29">
        <f t="shared" si="19"/>
        <v>28.365000000000002</v>
      </c>
      <c r="AF11" s="48">
        <f t="shared" si="21"/>
        <v>26.23</v>
      </c>
      <c r="AG11" s="78">
        <f t="shared" si="12"/>
        <v>24.095000000000002</v>
      </c>
      <c r="AH11" s="84">
        <f t="shared" si="13"/>
        <v>21.96</v>
      </c>
      <c r="AI11" s="90">
        <f t="shared" si="14"/>
        <v>19.825</v>
      </c>
      <c r="AJ11" s="96">
        <f t="shared" si="15"/>
        <v>17.689999999999998</v>
      </c>
      <c r="AK11" s="102">
        <f t="shared" si="16"/>
        <v>15.555</v>
      </c>
    </row>
    <row r="12" spans="1:37" ht="21">
      <c r="A12" s="9" t="s">
        <v>75</v>
      </c>
      <c r="B12" s="10">
        <v>17</v>
      </c>
      <c r="C12" s="11">
        <f t="shared" si="0"/>
        <v>15.81</v>
      </c>
      <c r="D12" s="10">
        <v>10</v>
      </c>
      <c r="E12" s="11">
        <f t="shared" si="1"/>
        <v>9.3</v>
      </c>
      <c r="F12" s="10">
        <v>8</v>
      </c>
      <c r="G12" s="11">
        <f t="shared" si="2"/>
        <v>7.4399999999999995</v>
      </c>
      <c r="H12" s="193">
        <f t="shared" si="17"/>
        <v>32.55</v>
      </c>
      <c r="I12" s="198">
        <v>37</v>
      </c>
      <c r="J12" s="10">
        <v>14</v>
      </c>
      <c r="K12" s="11">
        <f t="shared" si="3"/>
        <v>13.02</v>
      </c>
      <c r="L12" s="10">
        <v>12</v>
      </c>
      <c r="M12" s="11">
        <f t="shared" si="4"/>
        <v>11.16</v>
      </c>
      <c r="N12" s="10">
        <v>13</v>
      </c>
      <c r="O12" s="11">
        <f t="shared" si="5"/>
        <v>12.09</v>
      </c>
      <c r="P12" s="193">
        <f t="shared" si="18"/>
        <v>36.269999999999996</v>
      </c>
      <c r="Q12" s="198">
        <v>50</v>
      </c>
      <c r="R12" s="10">
        <v>14</v>
      </c>
      <c r="S12" s="11">
        <f t="shared" si="6"/>
        <v>13.02</v>
      </c>
      <c r="T12" s="10">
        <v>11</v>
      </c>
      <c r="U12" s="11">
        <f t="shared" si="7"/>
        <v>10.23</v>
      </c>
      <c r="V12" s="10">
        <v>11</v>
      </c>
      <c r="W12" s="11">
        <f t="shared" si="8"/>
        <v>10.23</v>
      </c>
      <c r="X12" s="10">
        <v>11</v>
      </c>
      <c r="Y12" s="11">
        <f t="shared" si="9"/>
        <v>10.23</v>
      </c>
      <c r="Z12" s="10">
        <v>15</v>
      </c>
      <c r="AA12" s="11">
        <f t="shared" si="10"/>
        <v>13.95</v>
      </c>
      <c r="AB12" s="10">
        <v>7</v>
      </c>
      <c r="AC12" s="11">
        <f t="shared" si="11"/>
        <v>6.51</v>
      </c>
      <c r="AD12" s="10">
        <f t="shared" si="20"/>
        <v>143</v>
      </c>
      <c r="AE12" s="29">
        <f t="shared" si="19"/>
        <v>132.99</v>
      </c>
      <c r="AF12" s="48">
        <f t="shared" si="21"/>
        <v>122.98</v>
      </c>
      <c r="AG12" s="78">
        <f t="shared" si="12"/>
        <v>112.97</v>
      </c>
      <c r="AH12" s="84">
        <f t="shared" si="13"/>
        <v>102.96</v>
      </c>
      <c r="AI12" s="90">
        <f t="shared" si="14"/>
        <v>92.95</v>
      </c>
      <c r="AJ12" s="96">
        <f t="shared" si="15"/>
        <v>82.94</v>
      </c>
      <c r="AK12" s="102">
        <f t="shared" si="16"/>
        <v>72.93</v>
      </c>
    </row>
    <row r="13" spans="1:37" ht="21">
      <c r="A13" s="24" t="s">
        <v>76</v>
      </c>
      <c r="B13" s="15">
        <v>10</v>
      </c>
      <c r="C13" s="16">
        <f t="shared" si="0"/>
        <v>9.3</v>
      </c>
      <c r="D13" s="15">
        <v>14</v>
      </c>
      <c r="E13" s="16">
        <f t="shared" si="1"/>
        <v>13.02</v>
      </c>
      <c r="F13" s="15">
        <v>21</v>
      </c>
      <c r="G13" s="16">
        <f t="shared" si="2"/>
        <v>19.53</v>
      </c>
      <c r="H13" s="195">
        <f t="shared" si="17"/>
        <v>41.85</v>
      </c>
      <c r="I13" s="199">
        <v>39</v>
      </c>
      <c r="J13" s="15">
        <v>15</v>
      </c>
      <c r="K13" s="16">
        <f t="shared" si="3"/>
        <v>13.95</v>
      </c>
      <c r="L13" s="15">
        <v>16</v>
      </c>
      <c r="M13" s="16">
        <f t="shared" si="4"/>
        <v>14.879999999999999</v>
      </c>
      <c r="N13" s="15">
        <v>21</v>
      </c>
      <c r="O13" s="16">
        <f t="shared" si="5"/>
        <v>19.53</v>
      </c>
      <c r="P13" s="195">
        <f t="shared" si="18"/>
        <v>48.36</v>
      </c>
      <c r="Q13" s="199">
        <v>43</v>
      </c>
      <c r="R13" s="15">
        <v>18</v>
      </c>
      <c r="S13" s="16">
        <f t="shared" si="6"/>
        <v>16.74</v>
      </c>
      <c r="T13" s="15">
        <v>17</v>
      </c>
      <c r="U13" s="16">
        <f t="shared" si="7"/>
        <v>15.81</v>
      </c>
      <c r="V13" s="15">
        <v>18</v>
      </c>
      <c r="W13" s="16">
        <f t="shared" si="8"/>
        <v>16.74</v>
      </c>
      <c r="X13" s="15">
        <v>17</v>
      </c>
      <c r="Y13" s="16">
        <f t="shared" si="9"/>
        <v>15.81</v>
      </c>
      <c r="Z13" s="15">
        <v>18</v>
      </c>
      <c r="AA13" s="16">
        <f t="shared" si="10"/>
        <v>16.74</v>
      </c>
      <c r="AB13" s="15">
        <v>23</v>
      </c>
      <c r="AC13" s="16">
        <f t="shared" si="11"/>
        <v>21.39</v>
      </c>
      <c r="AD13" s="70">
        <f t="shared" si="20"/>
        <v>208</v>
      </c>
      <c r="AE13" s="30">
        <f t="shared" si="19"/>
        <v>193.44</v>
      </c>
      <c r="AF13" s="75">
        <f t="shared" si="21"/>
        <v>178.88</v>
      </c>
      <c r="AG13" s="79">
        <f t="shared" si="12"/>
        <v>164.32</v>
      </c>
      <c r="AH13" s="85">
        <f t="shared" si="13"/>
        <v>149.76</v>
      </c>
      <c r="AI13" s="91">
        <f t="shared" si="14"/>
        <v>135.20000000000002</v>
      </c>
      <c r="AJ13" s="97">
        <f t="shared" si="15"/>
        <v>120.63999999999999</v>
      </c>
      <c r="AK13" s="103">
        <f t="shared" si="16"/>
        <v>106.08</v>
      </c>
    </row>
    <row r="14" spans="1:37" s="50" customFormat="1" ht="21">
      <c r="A14" s="51"/>
      <c r="B14" s="58">
        <f aca="true" t="shared" si="22" ref="B14:AC14">SUM(B6:B13)</f>
        <v>109.5</v>
      </c>
      <c r="C14" s="58">
        <f t="shared" si="22"/>
        <v>101.835</v>
      </c>
      <c r="D14" s="51">
        <f t="shared" si="22"/>
        <v>135</v>
      </c>
      <c r="E14" s="58">
        <f t="shared" si="22"/>
        <v>125.55</v>
      </c>
      <c r="F14" s="51">
        <f t="shared" si="22"/>
        <v>118</v>
      </c>
      <c r="G14" s="58">
        <f t="shared" si="22"/>
        <v>109.74</v>
      </c>
      <c r="H14" s="168">
        <f t="shared" si="17"/>
        <v>337.125</v>
      </c>
      <c r="I14" s="171">
        <f>SUM(I6:I13)</f>
        <v>323</v>
      </c>
      <c r="J14" s="51">
        <f t="shared" si="22"/>
        <v>136</v>
      </c>
      <c r="K14" s="58">
        <f t="shared" si="22"/>
        <v>126.48</v>
      </c>
      <c r="L14" s="51">
        <f t="shared" si="22"/>
        <v>121</v>
      </c>
      <c r="M14" s="58">
        <f t="shared" si="22"/>
        <v>112.52999999999999</v>
      </c>
      <c r="N14" s="51">
        <f t="shared" si="22"/>
        <v>131</v>
      </c>
      <c r="O14" s="58">
        <f t="shared" si="22"/>
        <v>121.83</v>
      </c>
      <c r="P14" s="168">
        <f t="shared" si="18"/>
        <v>360.84</v>
      </c>
      <c r="Q14" s="171">
        <f>SUM(Q6:Q13)</f>
        <v>432</v>
      </c>
      <c r="R14" s="51">
        <f t="shared" si="22"/>
        <v>132</v>
      </c>
      <c r="S14" s="58">
        <f t="shared" si="22"/>
        <v>122.76</v>
      </c>
      <c r="T14" s="51">
        <f t="shared" si="22"/>
        <v>119</v>
      </c>
      <c r="U14" s="58">
        <f t="shared" si="22"/>
        <v>110.67</v>
      </c>
      <c r="V14" s="51">
        <f t="shared" si="22"/>
        <v>115</v>
      </c>
      <c r="W14" s="58">
        <f t="shared" si="22"/>
        <v>106.95</v>
      </c>
      <c r="X14" s="58">
        <f t="shared" si="22"/>
        <v>109.5</v>
      </c>
      <c r="Y14" s="58">
        <f t="shared" si="22"/>
        <v>101.835</v>
      </c>
      <c r="Z14" s="58">
        <f t="shared" si="22"/>
        <v>117.5</v>
      </c>
      <c r="AA14" s="58">
        <f t="shared" si="22"/>
        <v>109.275</v>
      </c>
      <c r="AB14" s="51">
        <f t="shared" si="22"/>
        <v>121</v>
      </c>
      <c r="AC14" s="58">
        <f t="shared" si="22"/>
        <v>112.53</v>
      </c>
      <c r="AD14" s="58">
        <f t="shared" si="20"/>
        <v>1464.5</v>
      </c>
      <c r="AE14" s="41">
        <f t="shared" si="19"/>
        <v>1361.9850000000001</v>
      </c>
      <c r="AF14" s="54">
        <f t="shared" si="21"/>
        <v>1259.47</v>
      </c>
      <c r="AG14" s="81">
        <f t="shared" si="12"/>
        <v>1156.9550000000002</v>
      </c>
      <c r="AH14" s="87">
        <f t="shared" si="13"/>
        <v>1054.44</v>
      </c>
      <c r="AI14" s="93">
        <f t="shared" si="14"/>
        <v>951.9250000000001</v>
      </c>
      <c r="AJ14" s="99">
        <f t="shared" si="15"/>
        <v>849.41</v>
      </c>
      <c r="AK14" s="105">
        <f t="shared" si="16"/>
        <v>746.895</v>
      </c>
    </row>
  </sheetData>
  <sheetProtection/>
  <mergeCells count="21">
    <mergeCell ref="AH4:AH5"/>
    <mergeCell ref="AI4:AI5"/>
    <mergeCell ref="AJ4:AJ5"/>
    <mergeCell ref="AK4:AK5"/>
    <mergeCell ref="AB4:AC4"/>
    <mergeCell ref="AF4:AF5"/>
    <mergeCell ref="AD3:AE4"/>
    <mergeCell ref="B4:C4"/>
    <mergeCell ref="D4:E4"/>
    <mergeCell ref="F4:G4"/>
    <mergeCell ref="R4:S4"/>
    <mergeCell ref="AG4:AG5"/>
    <mergeCell ref="B3:I3"/>
    <mergeCell ref="J3:Q3"/>
    <mergeCell ref="T4:U4"/>
    <mergeCell ref="V4:W4"/>
    <mergeCell ref="X4:Y4"/>
    <mergeCell ref="Z4:AA4"/>
    <mergeCell ref="A3:A5"/>
    <mergeCell ref="R3:W3"/>
    <mergeCell ref="X3:AC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14"/>
  <sheetViews>
    <sheetView zoomScalePageLayoutView="0" workbookViewId="0" topLeftCell="A1">
      <selection activeCell="P14" activeCellId="1" sqref="H14:I14 P14:Q14"/>
    </sheetView>
  </sheetViews>
  <sheetFormatPr defaultColWidth="9.140625" defaultRowHeight="15"/>
  <cols>
    <col min="32" max="32" width="14.421875" style="0" customWidth="1"/>
    <col min="33" max="34" width="13.421875" style="0" customWidth="1"/>
    <col min="35" max="35" width="13.140625" style="0" customWidth="1"/>
    <col min="36" max="37" width="13.28125" style="0" customWidth="1"/>
  </cols>
  <sheetData>
    <row r="1" ht="14.25">
      <c r="A1" t="s">
        <v>115</v>
      </c>
    </row>
    <row r="3" spans="1:37" ht="21">
      <c r="A3" s="152" t="s">
        <v>0</v>
      </c>
      <c r="B3" s="161" t="s">
        <v>93</v>
      </c>
      <c r="C3" s="162"/>
      <c r="D3" s="162"/>
      <c r="E3" s="162"/>
      <c r="F3" s="162"/>
      <c r="G3" s="162"/>
      <c r="H3" s="162"/>
      <c r="I3" s="163"/>
      <c r="J3" s="161" t="s">
        <v>94</v>
      </c>
      <c r="K3" s="162"/>
      <c r="L3" s="162"/>
      <c r="M3" s="162"/>
      <c r="N3" s="162"/>
      <c r="O3" s="162"/>
      <c r="P3" s="162"/>
      <c r="Q3" s="163"/>
      <c r="R3" s="150" t="s">
        <v>95</v>
      </c>
      <c r="S3" s="150"/>
      <c r="T3" s="150"/>
      <c r="U3" s="150"/>
      <c r="V3" s="150"/>
      <c r="W3" s="150"/>
      <c r="X3" s="150" t="s">
        <v>96</v>
      </c>
      <c r="Y3" s="150"/>
      <c r="Z3" s="150"/>
      <c r="AA3" s="150"/>
      <c r="AB3" s="150"/>
      <c r="AC3" s="150"/>
      <c r="AD3" s="154" t="s">
        <v>13</v>
      </c>
      <c r="AE3" s="154"/>
      <c r="AF3" s="55" t="s">
        <v>100</v>
      </c>
      <c r="AG3" s="76" t="s">
        <v>102</v>
      </c>
      <c r="AH3" s="82" t="s">
        <v>103</v>
      </c>
      <c r="AI3" s="88" t="s">
        <v>104</v>
      </c>
      <c r="AJ3" s="94" t="s">
        <v>105</v>
      </c>
      <c r="AK3" s="100" t="s">
        <v>106</v>
      </c>
    </row>
    <row r="4" spans="1:37" ht="21">
      <c r="A4" s="152"/>
      <c r="B4" s="151" t="s">
        <v>10</v>
      </c>
      <c r="C4" s="151"/>
      <c r="D4" s="151" t="s">
        <v>11</v>
      </c>
      <c r="E4" s="151"/>
      <c r="F4" s="151" t="s">
        <v>12</v>
      </c>
      <c r="G4" s="151"/>
      <c r="H4" s="166" t="s">
        <v>13</v>
      </c>
      <c r="I4" s="169" t="s">
        <v>112</v>
      </c>
      <c r="J4" s="19" t="s">
        <v>1</v>
      </c>
      <c r="K4" s="20"/>
      <c r="L4" s="19" t="s">
        <v>2</v>
      </c>
      <c r="M4" s="20"/>
      <c r="N4" s="19" t="s">
        <v>3</v>
      </c>
      <c r="O4" s="20"/>
      <c r="P4" s="166" t="s">
        <v>13</v>
      </c>
      <c r="Q4" s="169" t="s">
        <v>112</v>
      </c>
      <c r="R4" s="151" t="s">
        <v>4</v>
      </c>
      <c r="S4" s="151"/>
      <c r="T4" s="151" t="s">
        <v>5</v>
      </c>
      <c r="U4" s="151"/>
      <c r="V4" s="151" t="s">
        <v>6</v>
      </c>
      <c r="W4" s="151"/>
      <c r="X4" s="151" t="s">
        <v>7</v>
      </c>
      <c r="Y4" s="151"/>
      <c r="Z4" s="151" t="s">
        <v>8</v>
      </c>
      <c r="AA4" s="151"/>
      <c r="AB4" s="151" t="s">
        <v>9</v>
      </c>
      <c r="AC4" s="151"/>
      <c r="AD4" s="154"/>
      <c r="AE4" s="154"/>
      <c r="AF4" s="153" t="s">
        <v>101</v>
      </c>
      <c r="AG4" s="155" t="s">
        <v>107</v>
      </c>
      <c r="AH4" s="156" t="s">
        <v>108</v>
      </c>
      <c r="AI4" s="157" t="s">
        <v>109</v>
      </c>
      <c r="AJ4" s="158" t="s">
        <v>110</v>
      </c>
      <c r="AK4" s="159" t="s">
        <v>111</v>
      </c>
    </row>
    <row r="5" spans="1:37" ht="37.5">
      <c r="A5" s="152"/>
      <c r="B5" s="2" t="s">
        <v>91</v>
      </c>
      <c r="C5" s="3" t="s">
        <v>92</v>
      </c>
      <c r="D5" s="2" t="s">
        <v>91</v>
      </c>
      <c r="E5" s="3" t="s">
        <v>92</v>
      </c>
      <c r="F5" s="2" t="s">
        <v>91</v>
      </c>
      <c r="G5" s="3" t="s">
        <v>92</v>
      </c>
      <c r="H5" s="167" t="s">
        <v>113</v>
      </c>
      <c r="I5" s="170" t="s">
        <v>113</v>
      </c>
      <c r="J5" s="2" t="s">
        <v>91</v>
      </c>
      <c r="K5" s="3" t="s">
        <v>92</v>
      </c>
      <c r="L5" s="2" t="s">
        <v>91</v>
      </c>
      <c r="M5" s="3" t="s">
        <v>92</v>
      </c>
      <c r="N5" s="2" t="s">
        <v>91</v>
      </c>
      <c r="O5" s="3" t="s">
        <v>92</v>
      </c>
      <c r="P5" s="167" t="s">
        <v>114</v>
      </c>
      <c r="Q5" s="170" t="s">
        <v>114</v>
      </c>
      <c r="R5" s="2" t="s">
        <v>91</v>
      </c>
      <c r="S5" s="3" t="s">
        <v>92</v>
      </c>
      <c r="T5" s="2" t="s">
        <v>91</v>
      </c>
      <c r="U5" s="3" t="s">
        <v>92</v>
      </c>
      <c r="V5" s="2" t="s">
        <v>91</v>
      </c>
      <c r="W5" s="3" t="s">
        <v>92</v>
      </c>
      <c r="X5" s="2" t="s">
        <v>91</v>
      </c>
      <c r="Y5" s="3" t="s">
        <v>92</v>
      </c>
      <c r="Z5" s="2" t="s">
        <v>91</v>
      </c>
      <c r="AA5" s="3" t="s">
        <v>92</v>
      </c>
      <c r="AB5" s="2" t="s">
        <v>91</v>
      </c>
      <c r="AC5" s="3" t="s">
        <v>92</v>
      </c>
      <c r="AD5" s="2" t="s">
        <v>91</v>
      </c>
      <c r="AE5" s="3" t="s">
        <v>92</v>
      </c>
      <c r="AF5" s="153"/>
      <c r="AG5" s="155"/>
      <c r="AH5" s="156"/>
      <c r="AI5" s="157"/>
      <c r="AJ5" s="158"/>
      <c r="AK5" s="159"/>
    </row>
    <row r="6" spans="1:37" ht="21">
      <c r="A6" s="9" t="s">
        <v>15</v>
      </c>
      <c r="B6" s="10">
        <v>11</v>
      </c>
      <c r="C6" s="11">
        <v>10.23</v>
      </c>
      <c r="D6" s="10">
        <v>10</v>
      </c>
      <c r="E6" s="11">
        <v>9.3</v>
      </c>
      <c r="F6" s="10">
        <v>12</v>
      </c>
      <c r="G6" s="11">
        <v>11.16</v>
      </c>
      <c r="H6" s="179">
        <f>C6+E6+G6</f>
        <v>30.69</v>
      </c>
      <c r="I6" s="192">
        <v>23</v>
      </c>
      <c r="J6" s="10">
        <v>12</v>
      </c>
      <c r="K6" s="11">
        <v>11.16</v>
      </c>
      <c r="L6" s="10">
        <v>14</v>
      </c>
      <c r="M6" s="11">
        <v>13.02</v>
      </c>
      <c r="N6" s="10">
        <v>13</v>
      </c>
      <c r="O6" s="11">
        <v>12.09</v>
      </c>
      <c r="P6" s="179">
        <f>K6+M6+O6</f>
        <v>36.269999999999996</v>
      </c>
      <c r="Q6" s="192">
        <v>40</v>
      </c>
      <c r="R6" s="10">
        <v>11</v>
      </c>
      <c r="S6" s="11">
        <v>10.23</v>
      </c>
      <c r="T6" s="10">
        <v>9</v>
      </c>
      <c r="U6" s="11">
        <v>8.37</v>
      </c>
      <c r="V6" s="10">
        <v>11</v>
      </c>
      <c r="W6" s="11">
        <v>10.23</v>
      </c>
      <c r="X6" s="10">
        <v>11</v>
      </c>
      <c r="Y6" s="11">
        <v>10.23</v>
      </c>
      <c r="Z6" s="10">
        <v>10</v>
      </c>
      <c r="AA6" s="11">
        <v>9.3</v>
      </c>
      <c r="AB6" s="10">
        <v>11</v>
      </c>
      <c r="AC6" s="11">
        <v>10.23</v>
      </c>
      <c r="AD6" s="7">
        <f>B6+D6+F6+J6+L6+N6+R7+T6+V6+X6+Z6+AB6</f>
        <v>172</v>
      </c>
      <c r="AE6" s="8">
        <f>AD6*0.93</f>
        <v>159.96</v>
      </c>
      <c r="AF6" s="47">
        <f>0.86*AD6</f>
        <v>147.92</v>
      </c>
      <c r="AG6" s="77">
        <f>AD6*0.79</f>
        <v>135.88</v>
      </c>
      <c r="AH6" s="83">
        <f>AD6*0.72</f>
        <v>123.83999999999999</v>
      </c>
      <c r="AI6" s="89">
        <f>AD6*0.65</f>
        <v>111.8</v>
      </c>
      <c r="AJ6" s="95">
        <f>AD6*0.58</f>
        <v>99.75999999999999</v>
      </c>
      <c r="AK6" s="101">
        <f>AD6*0.51</f>
        <v>87.72</v>
      </c>
    </row>
    <row r="7" spans="1:37" ht="21">
      <c r="A7" s="9" t="s">
        <v>24</v>
      </c>
      <c r="B7" s="10">
        <v>41</v>
      </c>
      <c r="C7" s="11">
        <v>38.13</v>
      </c>
      <c r="D7" s="10">
        <v>37</v>
      </c>
      <c r="E7" s="11">
        <v>34.41</v>
      </c>
      <c r="F7" s="10">
        <v>55</v>
      </c>
      <c r="G7" s="11">
        <v>51.15</v>
      </c>
      <c r="H7" s="193">
        <f aca="true" t="shared" si="0" ref="H7:H14">C7+E7+G7</f>
        <v>123.69</v>
      </c>
      <c r="I7" s="194">
        <v>157</v>
      </c>
      <c r="J7" s="10">
        <v>42</v>
      </c>
      <c r="K7" s="11">
        <v>39.06</v>
      </c>
      <c r="L7" s="10">
        <v>54</v>
      </c>
      <c r="M7" s="11">
        <v>50.22</v>
      </c>
      <c r="N7" s="10">
        <v>49</v>
      </c>
      <c r="O7" s="11">
        <v>45.57</v>
      </c>
      <c r="P7" s="193">
        <f aca="true" t="shared" si="1" ref="P7:P14">K7+M7+O7</f>
        <v>134.85</v>
      </c>
      <c r="Q7" s="194">
        <v>172</v>
      </c>
      <c r="R7" s="10">
        <v>48</v>
      </c>
      <c r="S7" s="11">
        <v>44.64</v>
      </c>
      <c r="T7" s="10">
        <v>43</v>
      </c>
      <c r="U7" s="11">
        <v>39.99</v>
      </c>
      <c r="V7" s="10">
        <v>49</v>
      </c>
      <c r="W7" s="11">
        <v>45.57</v>
      </c>
      <c r="X7" s="10">
        <v>50</v>
      </c>
      <c r="Y7" s="11">
        <v>46.5</v>
      </c>
      <c r="Z7" s="10">
        <v>36</v>
      </c>
      <c r="AA7" s="11">
        <v>33.48</v>
      </c>
      <c r="AB7" s="10">
        <v>39</v>
      </c>
      <c r="AC7" s="11">
        <v>36.27</v>
      </c>
      <c r="AD7" s="10">
        <f>B7+D7+F7+J7+L7+N7+R7+T7+V7+X7+Z7+AB7</f>
        <v>543</v>
      </c>
      <c r="AE7" s="11">
        <f aca="true" t="shared" si="2" ref="AE7:AE14">AD7*0.93</f>
        <v>504.99</v>
      </c>
      <c r="AF7" s="48">
        <f aca="true" t="shared" si="3" ref="AF7:AF14">0.86*AD7</f>
        <v>466.98</v>
      </c>
      <c r="AG7" s="78">
        <f>AD7*0.79</f>
        <v>428.97</v>
      </c>
      <c r="AH7" s="84">
        <f>AD7*0.72</f>
        <v>390.96</v>
      </c>
      <c r="AI7" s="90">
        <f>AD7*0.65</f>
        <v>352.95</v>
      </c>
      <c r="AJ7" s="96">
        <f>AD7*0.58</f>
        <v>314.94</v>
      </c>
      <c r="AK7" s="102">
        <f>AD7*0.51</f>
        <v>276.93</v>
      </c>
    </row>
    <row r="8" spans="1:37" ht="21">
      <c r="A8" s="9" t="s">
        <v>25</v>
      </c>
      <c r="B8" s="10">
        <v>32</v>
      </c>
      <c r="C8" s="11">
        <v>29.759999999999998</v>
      </c>
      <c r="D8" s="10">
        <v>30</v>
      </c>
      <c r="E8" s="11">
        <v>27.9</v>
      </c>
      <c r="F8" s="10">
        <v>25</v>
      </c>
      <c r="G8" s="11">
        <v>23.25</v>
      </c>
      <c r="H8" s="193">
        <f t="shared" si="0"/>
        <v>80.91</v>
      </c>
      <c r="I8" s="194">
        <v>73</v>
      </c>
      <c r="J8" s="10">
        <v>30</v>
      </c>
      <c r="K8" s="11">
        <v>27.9</v>
      </c>
      <c r="L8" s="10">
        <v>28</v>
      </c>
      <c r="M8" s="11">
        <v>26.04</v>
      </c>
      <c r="N8" s="10">
        <v>38</v>
      </c>
      <c r="O8" s="11">
        <v>35.34</v>
      </c>
      <c r="P8" s="193">
        <f t="shared" si="1"/>
        <v>89.28</v>
      </c>
      <c r="Q8" s="194">
        <v>96</v>
      </c>
      <c r="R8" s="10">
        <v>26</v>
      </c>
      <c r="S8" s="11">
        <v>24.18</v>
      </c>
      <c r="T8" s="10">
        <v>35</v>
      </c>
      <c r="U8" s="11">
        <v>32.55</v>
      </c>
      <c r="V8" s="10">
        <v>30</v>
      </c>
      <c r="W8" s="11">
        <v>27.9</v>
      </c>
      <c r="X8" s="10">
        <v>32</v>
      </c>
      <c r="Y8" s="11">
        <v>29.759999999999998</v>
      </c>
      <c r="Z8" s="10">
        <v>34</v>
      </c>
      <c r="AA8" s="11">
        <v>31.62</v>
      </c>
      <c r="AB8" s="10">
        <v>24</v>
      </c>
      <c r="AC8" s="11">
        <v>22.32</v>
      </c>
      <c r="AD8" s="10">
        <f aca="true" t="shared" si="4" ref="AD8:AD14">B8+D8+F8+J8+L8+N8+R8+T8+V8+X8+Z8+AB8</f>
        <v>364</v>
      </c>
      <c r="AE8" s="11">
        <f t="shared" si="2"/>
        <v>338.52000000000004</v>
      </c>
      <c r="AF8" s="48">
        <f t="shared" si="3"/>
        <v>313.04</v>
      </c>
      <c r="AG8" s="78">
        <f aca="true" t="shared" si="5" ref="AG8:AG14">AD8*0.79</f>
        <v>287.56</v>
      </c>
      <c r="AH8" s="84">
        <f aca="true" t="shared" si="6" ref="AH8:AH14">AD8*0.72</f>
        <v>262.08</v>
      </c>
      <c r="AI8" s="90">
        <f aca="true" t="shared" si="7" ref="AI8:AI14">AD8*0.65</f>
        <v>236.6</v>
      </c>
      <c r="AJ8" s="96">
        <f aca="true" t="shared" si="8" ref="AJ8:AJ14">AD8*0.58</f>
        <v>211.11999999999998</v>
      </c>
      <c r="AK8" s="102">
        <f aca="true" t="shared" si="9" ref="AK8:AK14">AD8*0.51</f>
        <v>185.64000000000001</v>
      </c>
    </row>
    <row r="9" spans="1:37" ht="21">
      <c r="A9" s="9" t="s">
        <v>26</v>
      </c>
      <c r="B9" s="10">
        <v>13</v>
      </c>
      <c r="C9" s="11">
        <v>12.09</v>
      </c>
      <c r="D9" s="10">
        <v>16</v>
      </c>
      <c r="E9" s="11">
        <v>14.879999999999999</v>
      </c>
      <c r="F9" s="10">
        <v>16</v>
      </c>
      <c r="G9" s="11">
        <v>14.879999999999999</v>
      </c>
      <c r="H9" s="193">
        <f t="shared" si="0"/>
        <v>41.849999999999994</v>
      </c>
      <c r="I9" s="194">
        <v>62</v>
      </c>
      <c r="J9" s="10">
        <v>16</v>
      </c>
      <c r="K9" s="11">
        <v>14.879999999999999</v>
      </c>
      <c r="L9" s="10">
        <v>15</v>
      </c>
      <c r="M9" s="11">
        <v>13.95</v>
      </c>
      <c r="N9" s="10">
        <v>16</v>
      </c>
      <c r="O9" s="11">
        <v>14.879999999999999</v>
      </c>
      <c r="P9" s="193">
        <f t="shared" si="1"/>
        <v>43.709999999999994</v>
      </c>
      <c r="Q9" s="194">
        <v>70</v>
      </c>
      <c r="R9" s="10">
        <v>19</v>
      </c>
      <c r="S9" s="11">
        <v>17.67</v>
      </c>
      <c r="T9" s="10">
        <v>14</v>
      </c>
      <c r="U9" s="11">
        <v>13.02</v>
      </c>
      <c r="V9" s="10">
        <v>11</v>
      </c>
      <c r="W9" s="11">
        <v>10.23</v>
      </c>
      <c r="X9" s="10">
        <v>11</v>
      </c>
      <c r="Y9" s="11">
        <v>10.23</v>
      </c>
      <c r="Z9" s="10">
        <v>10</v>
      </c>
      <c r="AA9" s="11">
        <v>9.3</v>
      </c>
      <c r="AB9" s="10">
        <v>8</v>
      </c>
      <c r="AC9" s="11">
        <v>7.4399999999999995</v>
      </c>
      <c r="AD9" s="10">
        <f t="shared" si="4"/>
        <v>165</v>
      </c>
      <c r="AE9" s="11">
        <f t="shared" si="2"/>
        <v>153.45000000000002</v>
      </c>
      <c r="AF9" s="48">
        <f t="shared" si="3"/>
        <v>141.9</v>
      </c>
      <c r="AG9" s="78">
        <f t="shared" si="5"/>
        <v>130.35</v>
      </c>
      <c r="AH9" s="84">
        <f t="shared" si="6"/>
        <v>118.8</v>
      </c>
      <c r="AI9" s="90">
        <f t="shared" si="7"/>
        <v>107.25</v>
      </c>
      <c r="AJ9" s="96">
        <f t="shared" si="8"/>
        <v>95.69999999999999</v>
      </c>
      <c r="AK9" s="102">
        <f t="shared" si="9"/>
        <v>84.15</v>
      </c>
    </row>
    <row r="10" spans="1:37" ht="21">
      <c r="A10" s="9" t="s">
        <v>27</v>
      </c>
      <c r="B10" s="12">
        <v>4</v>
      </c>
      <c r="C10" s="11">
        <v>3.7199999999999998</v>
      </c>
      <c r="D10" s="12">
        <v>8</v>
      </c>
      <c r="E10" s="11">
        <v>7.4399999999999995</v>
      </c>
      <c r="F10" s="12">
        <v>6</v>
      </c>
      <c r="G10" s="11">
        <v>5.58</v>
      </c>
      <c r="H10" s="193">
        <f t="shared" si="0"/>
        <v>16.740000000000002</v>
      </c>
      <c r="I10" s="197">
        <v>20</v>
      </c>
      <c r="J10" s="10">
        <v>8</v>
      </c>
      <c r="K10" s="11">
        <v>7.4399999999999995</v>
      </c>
      <c r="L10" s="10">
        <v>7</v>
      </c>
      <c r="M10" s="11">
        <v>6.51</v>
      </c>
      <c r="N10" s="10">
        <v>4</v>
      </c>
      <c r="O10" s="11">
        <v>3.7199999999999998</v>
      </c>
      <c r="P10" s="193">
        <f t="shared" si="1"/>
        <v>17.669999999999998</v>
      </c>
      <c r="Q10" s="197">
        <v>17</v>
      </c>
      <c r="R10" s="10">
        <v>5</v>
      </c>
      <c r="S10" s="11">
        <v>4.65</v>
      </c>
      <c r="T10" s="10">
        <v>4</v>
      </c>
      <c r="U10" s="11">
        <v>3.7199999999999998</v>
      </c>
      <c r="V10" s="10">
        <v>2</v>
      </c>
      <c r="W10" s="11">
        <v>1.8599999999999999</v>
      </c>
      <c r="X10" s="10">
        <v>5</v>
      </c>
      <c r="Y10" s="11">
        <v>4.65</v>
      </c>
      <c r="Z10" s="10">
        <v>2</v>
      </c>
      <c r="AA10" s="11">
        <v>1.8599999999999999</v>
      </c>
      <c r="AB10" s="12">
        <v>3.5</v>
      </c>
      <c r="AC10" s="11">
        <v>3.255</v>
      </c>
      <c r="AD10" s="10">
        <f t="shared" si="4"/>
        <v>58.5</v>
      </c>
      <c r="AE10" s="11">
        <f t="shared" si="2"/>
        <v>54.405</v>
      </c>
      <c r="AF10" s="48">
        <f t="shared" si="3"/>
        <v>50.31</v>
      </c>
      <c r="AG10" s="78">
        <f t="shared" si="5"/>
        <v>46.215</v>
      </c>
      <c r="AH10" s="84">
        <f t="shared" si="6"/>
        <v>42.12</v>
      </c>
      <c r="AI10" s="90">
        <f t="shared" si="7"/>
        <v>38.025</v>
      </c>
      <c r="AJ10" s="96">
        <f t="shared" si="8"/>
        <v>33.93</v>
      </c>
      <c r="AK10" s="102">
        <f t="shared" si="9"/>
        <v>29.835</v>
      </c>
    </row>
    <row r="11" spans="1:37" ht="21">
      <c r="A11" s="9" t="s">
        <v>28</v>
      </c>
      <c r="B11" s="10">
        <v>21</v>
      </c>
      <c r="C11" s="11">
        <v>19.53</v>
      </c>
      <c r="D11" s="10">
        <v>26</v>
      </c>
      <c r="E11" s="11">
        <v>24.18</v>
      </c>
      <c r="F11" s="10">
        <v>21</v>
      </c>
      <c r="G11" s="11">
        <v>19.53</v>
      </c>
      <c r="H11" s="193">
        <f t="shared" si="0"/>
        <v>63.24</v>
      </c>
      <c r="I11" s="194">
        <v>42</v>
      </c>
      <c r="J11" s="10">
        <v>26</v>
      </c>
      <c r="K11" s="11">
        <v>24.18</v>
      </c>
      <c r="L11" s="10">
        <v>23</v>
      </c>
      <c r="M11" s="11">
        <v>21.39</v>
      </c>
      <c r="N11" s="10">
        <v>23</v>
      </c>
      <c r="O11" s="11">
        <v>21.39</v>
      </c>
      <c r="P11" s="193">
        <f t="shared" si="1"/>
        <v>66.96000000000001</v>
      </c>
      <c r="Q11" s="194">
        <v>64</v>
      </c>
      <c r="R11" s="10">
        <v>19</v>
      </c>
      <c r="S11" s="11">
        <v>17.67</v>
      </c>
      <c r="T11" s="10">
        <v>23</v>
      </c>
      <c r="U11" s="11">
        <v>21.39</v>
      </c>
      <c r="V11" s="10">
        <v>22</v>
      </c>
      <c r="W11" s="11">
        <v>20.46</v>
      </c>
      <c r="X11" s="10">
        <v>22</v>
      </c>
      <c r="Y11" s="11">
        <v>20.46</v>
      </c>
      <c r="Z11" s="10">
        <v>17</v>
      </c>
      <c r="AA11" s="11">
        <v>15.81</v>
      </c>
      <c r="AB11" s="10">
        <v>17</v>
      </c>
      <c r="AC11" s="11">
        <v>15.81</v>
      </c>
      <c r="AD11" s="10">
        <f t="shared" si="4"/>
        <v>260</v>
      </c>
      <c r="AE11" s="11">
        <f t="shared" si="2"/>
        <v>241.8</v>
      </c>
      <c r="AF11" s="48">
        <f t="shared" si="3"/>
        <v>223.6</v>
      </c>
      <c r="AG11" s="78">
        <f t="shared" si="5"/>
        <v>205.4</v>
      </c>
      <c r="AH11" s="84">
        <f t="shared" si="6"/>
        <v>187.2</v>
      </c>
      <c r="AI11" s="90">
        <f t="shared" si="7"/>
        <v>169</v>
      </c>
      <c r="AJ11" s="96">
        <f t="shared" si="8"/>
        <v>150.79999999999998</v>
      </c>
      <c r="AK11" s="102">
        <f t="shared" si="9"/>
        <v>132.6</v>
      </c>
    </row>
    <row r="12" spans="1:37" ht="21">
      <c r="A12" s="9" t="s">
        <v>29</v>
      </c>
      <c r="B12" s="10">
        <v>13</v>
      </c>
      <c r="C12" s="11">
        <v>12.09</v>
      </c>
      <c r="D12" s="10">
        <v>15</v>
      </c>
      <c r="E12" s="11">
        <v>13.95</v>
      </c>
      <c r="F12" s="10">
        <v>11</v>
      </c>
      <c r="G12" s="11">
        <v>10.23</v>
      </c>
      <c r="H12" s="193">
        <f t="shared" si="0"/>
        <v>36.269999999999996</v>
      </c>
      <c r="I12" s="198">
        <v>40</v>
      </c>
      <c r="J12" s="10">
        <v>13</v>
      </c>
      <c r="K12" s="11">
        <v>12.09</v>
      </c>
      <c r="L12" s="10">
        <v>18</v>
      </c>
      <c r="M12" s="11">
        <v>16.74</v>
      </c>
      <c r="N12" s="10">
        <v>16</v>
      </c>
      <c r="O12" s="11">
        <v>14.879999999999999</v>
      </c>
      <c r="P12" s="193">
        <f t="shared" si="1"/>
        <v>43.709999999999994</v>
      </c>
      <c r="Q12" s="198">
        <v>59</v>
      </c>
      <c r="R12" s="10">
        <v>20</v>
      </c>
      <c r="S12" s="11">
        <v>18.6</v>
      </c>
      <c r="T12" s="10">
        <v>16</v>
      </c>
      <c r="U12" s="11">
        <v>14.879999999999999</v>
      </c>
      <c r="V12" s="10">
        <v>14</v>
      </c>
      <c r="W12" s="11">
        <v>13.02</v>
      </c>
      <c r="X12" s="10">
        <v>14</v>
      </c>
      <c r="Y12" s="11">
        <v>13.02</v>
      </c>
      <c r="Z12" s="10">
        <v>14</v>
      </c>
      <c r="AA12" s="11">
        <v>13.02</v>
      </c>
      <c r="AB12" s="10">
        <v>14</v>
      </c>
      <c r="AC12" s="11">
        <v>13.02</v>
      </c>
      <c r="AD12" s="10">
        <f t="shared" si="4"/>
        <v>178</v>
      </c>
      <c r="AE12" s="11">
        <f t="shared" si="2"/>
        <v>165.54000000000002</v>
      </c>
      <c r="AF12" s="48">
        <f t="shared" si="3"/>
        <v>153.07999999999998</v>
      </c>
      <c r="AG12" s="78">
        <f t="shared" si="5"/>
        <v>140.62</v>
      </c>
      <c r="AH12" s="84">
        <f t="shared" si="6"/>
        <v>128.16</v>
      </c>
      <c r="AI12" s="90">
        <f t="shared" si="7"/>
        <v>115.7</v>
      </c>
      <c r="AJ12" s="96">
        <f t="shared" si="8"/>
        <v>103.24</v>
      </c>
      <c r="AK12" s="102">
        <f t="shared" si="9"/>
        <v>90.78</v>
      </c>
    </row>
    <row r="13" spans="1:37" ht="21">
      <c r="A13" s="24" t="s">
        <v>31</v>
      </c>
      <c r="B13" s="15">
        <v>11</v>
      </c>
      <c r="C13" s="16">
        <v>10.23</v>
      </c>
      <c r="D13" s="15">
        <v>13</v>
      </c>
      <c r="E13" s="16">
        <v>12.09</v>
      </c>
      <c r="F13" s="15">
        <v>7</v>
      </c>
      <c r="G13" s="16">
        <v>6.51</v>
      </c>
      <c r="H13" s="195">
        <f t="shared" si="0"/>
        <v>28.83</v>
      </c>
      <c r="I13" s="199">
        <v>44</v>
      </c>
      <c r="J13" s="15">
        <v>14</v>
      </c>
      <c r="K13" s="16">
        <v>13.02</v>
      </c>
      <c r="L13" s="15">
        <v>10</v>
      </c>
      <c r="M13" s="16">
        <v>9.3</v>
      </c>
      <c r="N13" s="15">
        <v>11</v>
      </c>
      <c r="O13" s="16">
        <v>10.23</v>
      </c>
      <c r="P13" s="195">
        <f t="shared" si="1"/>
        <v>32.55</v>
      </c>
      <c r="Q13" s="199">
        <v>41</v>
      </c>
      <c r="R13" s="15">
        <v>6</v>
      </c>
      <c r="S13" s="16">
        <v>5.58</v>
      </c>
      <c r="T13" s="15">
        <v>10</v>
      </c>
      <c r="U13" s="16">
        <v>9.3</v>
      </c>
      <c r="V13" s="15">
        <v>14</v>
      </c>
      <c r="W13" s="16">
        <v>13.02</v>
      </c>
      <c r="X13" s="15">
        <v>10</v>
      </c>
      <c r="Y13" s="16">
        <v>9.3</v>
      </c>
      <c r="Z13" s="15">
        <v>9</v>
      </c>
      <c r="AA13" s="16">
        <v>8.37</v>
      </c>
      <c r="AB13" s="15">
        <v>9</v>
      </c>
      <c r="AC13" s="16">
        <v>8.37</v>
      </c>
      <c r="AD13" s="15">
        <f t="shared" si="4"/>
        <v>124</v>
      </c>
      <c r="AE13" s="23">
        <f t="shared" si="2"/>
        <v>115.32000000000001</v>
      </c>
      <c r="AF13" s="49">
        <f t="shared" si="3"/>
        <v>106.64</v>
      </c>
      <c r="AG13" s="79">
        <f t="shared" si="5"/>
        <v>97.96000000000001</v>
      </c>
      <c r="AH13" s="85">
        <f t="shared" si="6"/>
        <v>89.28</v>
      </c>
      <c r="AI13" s="91">
        <f t="shared" si="7"/>
        <v>80.60000000000001</v>
      </c>
      <c r="AJ13" s="97">
        <f t="shared" si="8"/>
        <v>71.92</v>
      </c>
      <c r="AK13" s="103">
        <f t="shared" si="9"/>
        <v>63.24</v>
      </c>
    </row>
    <row r="14" spans="1:37" ht="21">
      <c r="A14" s="51" t="s">
        <v>13</v>
      </c>
      <c r="B14" s="51">
        <f aca="true" t="shared" si="10" ref="B14:AC14">SUM(B6:B13)</f>
        <v>146</v>
      </c>
      <c r="C14" s="58">
        <f t="shared" si="10"/>
        <v>135.78</v>
      </c>
      <c r="D14" s="51">
        <f t="shared" si="10"/>
        <v>155</v>
      </c>
      <c r="E14" s="58">
        <f t="shared" si="10"/>
        <v>144.14999999999998</v>
      </c>
      <c r="F14" s="51">
        <f t="shared" si="10"/>
        <v>153</v>
      </c>
      <c r="G14" s="58">
        <f t="shared" si="10"/>
        <v>142.29</v>
      </c>
      <c r="H14" s="168">
        <f t="shared" si="0"/>
        <v>422.2199999999999</v>
      </c>
      <c r="I14" s="171">
        <f>SUM(I6:I13)</f>
        <v>461</v>
      </c>
      <c r="J14" s="51">
        <f t="shared" si="10"/>
        <v>161</v>
      </c>
      <c r="K14" s="58">
        <f t="shared" si="10"/>
        <v>149.73000000000002</v>
      </c>
      <c r="L14" s="51">
        <f t="shared" si="10"/>
        <v>169</v>
      </c>
      <c r="M14" s="58">
        <f t="shared" si="10"/>
        <v>157.17000000000002</v>
      </c>
      <c r="N14" s="51">
        <f t="shared" si="10"/>
        <v>170</v>
      </c>
      <c r="O14" s="58">
        <f t="shared" si="10"/>
        <v>158.1</v>
      </c>
      <c r="P14" s="168">
        <f t="shared" si="1"/>
        <v>465</v>
      </c>
      <c r="Q14" s="171">
        <f>SUM(Q6:Q13)</f>
        <v>559</v>
      </c>
      <c r="R14" s="51">
        <f t="shared" si="10"/>
        <v>154</v>
      </c>
      <c r="S14" s="58">
        <f t="shared" si="10"/>
        <v>143.22000000000003</v>
      </c>
      <c r="T14" s="51">
        <f t="shared" si="10"/>
        <v>154</v>
      </c>
      <c r="U14" s="58">
        <f t="shared" si="10"/>
        <v>143.22</v>
      </c>
      <c r="V14" s="51">
        <f t="shared" si="10"/>
        <v>153</v>
      </c>
      <c r="W14" s="58">
        <f t="shared" si="10"/>
        <v>142.29000000000002</v>
      </c>
      <c r="X14" s="51">
        <f t="shared" si="10"/>
        <v>155</v>
      </c>
      <c r="Y14" s="58">
        <f t="shared" si="10"/>
        <v>144.15000000000003</v>
      </c>
      <c r="Z14" s="51">
        <f t="shared" si="10"/>
        <v>132</v>
      </c>
      <c r="AA14" s="58">
        <f t="shared" si="10"/>
        <v>122.76</v>
      </c>
      <c r="AB14" s="51">
        <f t="shared" si="10"/>
        <v>125.5</v>
      </c>
      <c r="AC14" s="58">
        <f t="shared" si="10"/>
        <v>116.71499999999999</v>
      </c>
      <c r="AD14" s="58">
        <f t="shared" si="4"/>
        <v>1827.5</v>
      </c>
      <c r="AE14" s="41">
        <f t="shared" si="2"/>
        <v>1699.575</v>
      </c>
      <c r="AF14" s="54">
        <f t="shared" si="3"/>
        <v>1571.6499999999999</v>
      </c>
      <c r="AG14" s="81">
        <f t="shared" si="5"/>
        <v>1443.7250000000001</v>
      </c>
      <c r="AH14" s="87">
        <f t="shared" si="6"/>
        <v>1315.8</v>
      </c>
      <c r="AI14" s="93">
        <f t="shared" si="7"/>
        <v>1187.875</v>
      </c>
      <c r="AJ14" s="99">
        <f t="shared" si="8"/>
        <v>1059.9499999999998</v>
      </c>
      <c r="AK14" s="105">
        <f t="shared" si="9"/>
        <v>932.025</v>
      </c>
    </row>
  </sheetData>
  <sheetProtection/>
  <mergeCells count="21">
    <mergeCell ref="AH4:AH5"/>
    <mergeCell ref="AI4:AI5"/>
    <mergeCell ref="AJ4:AJ5"/>
    <mergeCell ref="AK4:AK5"/>
    <mergeCell ref="AB4:AC4"/>
    <mergeCell ref="AF4:AF5"/>
    <mergeCell ref="AD3:AE4"/>
    <mergeCell ref="B4:C4"/>
    <mergeCell ref="D4:E4"/>
    <mergeCell ref="F4:G4"/>
    <mergeCell ref="R4:S4"/>
    <mergeCell ref="AG4:AG5"/>
    <mergeCell ref="B3:I3"/>
    <mergeCell ref="J3:Q3"/>
    <mergeCell ref="T4:U4"/>
    <mergeCell ref="V4:W4"/>
    <mergeCell ref="X4:Y4"/>
    <mergeCell ref="Z4:AA4"/>
    <mergeCell ref="A3:A5"/>
    <mergeCell ref="R3:W3"/>
    <mergeCell ref="X3:AC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10"/>
  <sheetViews>
    <sheetView zoomScalePageLayoutView="0" workbookViewId="0" topLeftCell="A1">
      <selection activeCell="P10" activeCellId="1" sqref="H10:I10 P10:Q10"/>
    </sheetView>
  </sheetViews>
  <sheetFormatPr defaultColWidth="9.140625" defaultRowHeight="15"/>
  <sheetData>
    <row r="1" ht="14.25">
      <c r="A1" t="s">
        <v>115</v>
      </c>
    </row>
    <row r="2" ht="14.25" customHeight="1"/>
    <row r="3" spans="1:37" ht="21">
      <c r="A3" s="152" t="s">
        <v>0</v>
      </c>
      <c r="B3" s="161" t="s">
        <v>93</v>
      </c>
      <c r="C3" s="162"/>
      <c r="D3" s="162"/>
      <c r="E3" s="162"/>
      <c r="F3" s="162"/>
      <c r="G3" s="162"/>
      <c r="H3" s="162"/>
      <c r="I3" s="163"/>
      <c r="J3" s="161" t="s">
        <v>94</v>
      </c>
      <c r="K3" s="162"/>
      <c r="L3" s="162"/>
      <c r="M3" s="162"/>
      <c r="N3" s="162"/>
      <c r="O3" s="162"/>
      <c r="P3" s="162"/>
      <c r="Q3" s="163"/>
      <c r="R3" s="150" t="s">
        <v>95</v>
      </c>
      <c r="S3" s="150"/>
      <c r="T3" s="150"/>
      <c r="U3" s="150"/>
      <c r="V3" s="150"/>
      <c r="W3" s="150"/>
      <c r="X3" s="150" t="s">
        <v>96</v>
      </c>
      <c r="Y3" s="150"/>
      <c r="Z3" s="150"/>
      <c r="AA3" s="150"/>
      <c r="AB3" s="150"/>
      <c r="AC3" s="150"/>
      <c r="AD3" s="154" t="s">
        <v>13</v>
      </c>
      <c r="AE3" s="154"/>
      <c r="AF3" s="55" t="s">
        <v>100</v>
      </c>
      <c r="AG3" s="76" t="s">
        <v>102</v>
      </c>
      <c r="AH3" s="82" t="s">
        <v>103</v>
      </c>
      <c r="AI3" s="88" t="s">
        <v>104</v>
      </c>
      <c r="AJ3" s="94" t="s">
        <v>105</v>
      </c>
      <c r="AK3" s="100" t="s">
        <v>106</v>
      </c>
    </row>
    <row r="4" spans="1:37" ht="21">
      <c r="A4" s="152"/>
      <c r="B4" s="151" t="s">
        <v>10</v>
      </c>
      <c r="C4" s="151"/>
      <c r="D4" s="151" t="s">
        <v>11</v>
      </c>
      <c r="E4" s="151"/>
      <c r="F4" s="151" t="s">
        <v>12</v>
      </c>
      <c r="G4" s="151"/>
      <c r="H4" s="166" t="s">
        <v>13</v>
      </c>
      <c r="I4" s="169" t="s">
        <v>112</v>
      </c>
      <c r="J4" s="19" t="s">
        <v>1</v>
      </c>
      <c r="K4" s="20"/>
      <c r="L4" s="19" t="s">
        <v>2</v>
      </c>
      <c r="M4" s="20"/>
      <c r="N4" s="19" t="s">
        <v>3</v>
      </c>
      <c r="O4" s="20"/>
      <c r="P4" s="166" t="s">
        <v>13</v>
      </c>
      <c r="Q4" s="169" t="s">
        <v>112</v>
      </c>
      <c r="R4" s="151" t="s">
        <v>4</v>
      </c>
      <c r="S4" s="151"/>
      <c r="T4" s="151" t="s">
        <v>5</v>
      </c>
      <c r="U4" s="151"/>
      <c r="V4" s="151" t="s">
        <v>6</v>
      </c>
      <c r="W4" s="151"/>
      <c r="X4" s="151" t="s">
        <v>7</v>
      </c>
      <c r="Y4" s="151"/>
      <c r="Z4" s="151" t="s">
        <v>8</v>
      </c>
      <c r="AA4" s="151"/>
      <c r="AB4" s="151" t="s">
        <v>9</v>
      </c>
      <c r="AC4" s="151"/>
      <c r="AD4" s="154"/>
      <c r="AE4" s="154"/>
      <c r="AF4" s="153" t="s">
        <v>101</v>
      </c>
      <c r="AG4" s="155" t="s">
        <v>107</v>
      </c>
      <c r="AH4" s="156" t="s">
        <v>108</v>
      </c>
      <c r="AI4" s="157" t="s">
        <v>109</v>
      </c>
      <c r="AJ4" s="158" t="s">
        <v>110</v>
      </c>
      <c r="AK4" s="159" t="s">
        <v>111</v>
      </c>
    </row>
    <row r="5" spans="1:37" ht="37.5">
      <c r="A5" s="152"/>
      <c r="B5" s="2" t="s">
        <v>91</v>
      </c>
      <c r="C5" s="3" t="s">
        <v>92</v>
      </c>
      <c r="D5" s="2" t="s">
        <v>91</v>
      </c>
      <c r="E5" s="3" t="s">
        <v>92</v>
      </c>
      <c r="F5" s="2" t="s">
        <v>91</v>
      </c>
      <c r="G5" s="3" t="s">
        <v>92</v>
      </c>
      <c r="H5" s="167" t="s">
        <v>113</v>
      </c>
      <c r="I5" s="170" t="s">
        <v>113</v>
      </c>
      <c r="J5" s="2" t="s">
        <v>91</v>
      </c>
      <c r="K5" s="3" t="s">
        <v>92</v>
      </c>
      <c r="L5" s="2" t="s">
        <v>91</v>
      </c>
      <c r="M5" s="3" t="s">
        <v>92</v>
      </c>
      <c r="N5" s="2" t="s">
        <v>91</v>
      </c>
      <c r="O5" s="3" t="s">
        <v>92</v>
      </c>
      <c r="P5" s="167" t="s">
        <v>114</v>
      </c>
      <c r="Q5" s="170" t="s">
        <v>114</v>
      </c>
      <c r="R5" s="2" t="s">
        <v>91</v>
      </c>
      <c r="S5" s="3" t="s">
        <v>92</v>
      </c>
      <c r="T5" s="2" t="s">
        <v>91</v>
      </c>
      <c r="U5" s="3" t="s">
        <v>92</v>
      </c>
      <c r="V5" s="2" t="s">
        <v>91</v>
      </c>
      <c r="W5" s="3" t="s">
        <v>92</v>
      </c>
      <c r="X5" s="2" t="s">
        <v>91</v>
      </c>
      <c r="Y5" s="3" t="s">
        <v>92</v>
      </c>
      <c r="Z5" s="2" t="s">
        <v>91</v>
      </c>
      <c r="AA5" s="3" t="s">
        <v>92</v>
      </c>
      <c r="AB5" s="2" t="s">
        <v>91</v>
      </c>
      <c r="AC5" s="3" t="s">
        <v>92</v>
      </c>
      <c r="AD5" s="2" t="s">
        <v>91</v>
      </c>
      <c r="AE5" s="3" t="s">
        <v>92</v>
      </c>
      <c r="AF5" s="153"/>
      <c r="AG5" s="155"/>
      <c r="AH5" s="156"/>
      <c r="AI5" s="157"/>
      <c r="AJ5" s="158"/>
      <c r="AK5" s="159"/>
    </row>
    <row r="6" spans="1:37" ht="21">
      <c r="A6" s="9" t="s">
        <v>42</v>
      </c>
      <c r="B6" s="126">
        <v>36</v>
      </c>
      <c r="C6" s="127">
        <v>33.48</v>
      </c>
      <c r="D6" s="126">
        <v>46</v>
      </c>
      <c r="E6" s="127">
        <v>42.78</v>
      </c>
      <c r="F6" s="126">
        <v>38</v>
      </c>
      <c r="G6" s="127">
        <v>35.34</v>
      </c>
      <c r="H6" s="179">
        <f>C6+E6+G6</f>
        <v>111.6</v>
      </c>
      <c r="I6" s="192">
        <v>110</v>
      </c>
      <c r="J6" s="126">
        <v>28</v>
      </c>
      <c r="K6" s="127">
        <v>26.04</v>
      </c>
      <c r="L6" s="126">
        <v>34</v>
      </c>
      <c r="M6" s="127">
        <v>31.62</v>
      </c>
      <c r="N6" s="126">
        <v>42</v>
      </c>
      <c r="O6" s="127">
        <v>39.06</v>
      </c>
      <c r="P6" s="179">
        <f>K6+M6+O6</f>
        <v>96.72</v>
      </c>
      <c r="Q6" s="192">
        <v>106</v>
      </c>
      <c r="R6" s="126">
        <v>44</v>
      </c>
      <c r="S6" s="127">
        <v>40.92</v>
      </c>
      <c r="T6" s="126">
        <v>34</v>
      </c>
      <c r="U6" s="127">
        <v>31.62</v>
      </c>
      <c r="V6" s="126">
        <v>33</v>
      </c>
      <c r="W6" s="127">
        <v>30.69</v>
      </c>
      <c r="X6" s="126">
        <v>45</v>
      </c>
      <c r="Y6" s="127">
        <v>41.85</v>
      </c>
      <c r="Z6" s="126">
        <v>24</v>
      </c>
      <c r="AA6" s="127">
        <v>22.32</v>
      </c>
      <c r="AB6" s="126">
        <v>23</v>
      </c>
      <c r="AC6" s="127">
        <v>21.39</v>
      </c>
      <c r="AD6" s="128">
        <v>427</v>
      </c>
      <c r="AE6" s="129">
        <v>397.11</v>
      </c>
      <c r="AF6" s="130">
        <v>367.21999999999997</v>
      </c>
      <c r="AG6" s="131">
        <v>337.33000000000004</v>
      </c>
      <c r="AH6" s="132">
        <v>307.44</v>
      </c>
      <c r="AI6" s="133">
        <v>277.55</v>
      </c>
      <c r="AJ6" s="134">
        <v>247.66</v>
      </c>
      <c r="AK6" s="135">
        <v>217.77</v>
      </c>
    </row>
    <row r="7" spans="1:37" ht="21">
      <c r="A7" s="9" t="s">
        <v>46</v>
      </c>
      <c r="B7" s="126">
        <v>13</v>
      </c>
      <c r="C7" s="127">
        <v>12.09</v>
      </c>
      <c r="D7" s="126">
        <v>10</v>
      </c>
      <c r="E7" s="127">
        <v>9.3</v>
      </c>
      <c r="F7" s="126">
        <v>8</v>
      </c>
      <c r="G7" s="127">
        <v>7.4399999999999995</v>
      </c>
      <c r="H7" s="193">
        <f>C7+E7+G7</f>
        <v>28.83</v>
      </c>
      <c r="I7" s="194">
        <v>35</v>
      </c>
      <c r="J7" s="126">
        <v>9</v>
      </c>
      <c r="K7" s="127">
        <v>8.37</v>
      </c>
      <c r="L7" s="126">
        <v>9</v>
      </c>
      <c r="M7" s="127">
        <v>8.37</v>
      </c>
      <c r="N7" s="126">
        <v>10</v>
      </c>
      <c r="O7" s="127">
        <v>9.3</v>
      </c>
      <c r="P7" s="193">
        <f>K7+M7+O7</f>
        <v>26.04</v>
      </c>
      <c r="Q7" s="194">
        <v>40</v>
      </c>
      <c r="R7" s="126">
        <v>8</v>
      </c>
      <c r="S7" s="127">
        <v>7.4399999999999995</v>
      </c>
      <c r="T7" s="126">
        <v>10</v>
      </c>
      <c r="U7" s="127">
        <v>9.3</v>
      </c>
      <c r="V7" s="126">
        <v>9</v>
      </c>
      <c r="W7" s="127">
        <v>8.37</v>
      </c>
      <c r="X7" s="126">
        <v>10</v>
      </c>
      <c r="Y7" s="127">
        <v>9.3</v>
      </c>
      <c r="Z7" s="126">
        <v>10</v>
      </c>
      <c r="AA7" s="127">
        <v>9.3</v>
      </c>
      <c r="AB7" s="126">
        <v>10</v>
      </c>
      <c r="AC7" s="127">
        <v>9.3</v>
      </c>
      <c r="AD7" s="128">
        <v>116</v>
      </c>
      <c r="AE7" s="129">
        <v>107.88</v>
      </c>
      <c r="AF7" s="130">
        <v>99.76</v>
      </c>
      <c r="AG7" s="131">
        <v>91.64</v>
      </c>
      <c r="AH7" s="132">
        <v>83.52</v>
      </c>
      <c r="AI7" s="133">
        <v>75.4</v>
      </c>
      <c r="AJ7" s="134">
        <v>67.28</v>
      </c>
      <c r="AK7" s="135">
        <v>59.160000000000004</v>
      </c>
    </row>
    <row r="8" spans="1:37" ht="21">
      <c r="A8" s="9" t="s">
        <v>47</v>
      </c>
      <c r="B8" s="126">
        <v>23</v>
      </c>
      <c r="C8" s="127">
        <v>21.39</v>
      </c>
      <c r="D8" s="126">
        <v>21</v>
      </c>
      <c r="E8" s="127">
        <v>19.53</v>
      </c>
      <c r="F8" s="126">
        <v>19</v>
      </c>
      <c r="G8" s="127">
        <v>17.67</v>
      </c>
      <c r="H8" s="193">
        <f>C8+E8+G8</f>
        <v>58.59</v>
      </c>
      <c r="I8" s="194">
        <v>64</v>
      </c>
      <c r="J8" s="126">
        <v>18</v>
      </c>
      <c r="K8" s="127">
        <v>16.74</v>
      </c>
      <c r="L8" s="126">
        <v>18</v>
      </c>
      <c r="M8" s="127">
        <v>16.74</v>
      </c>
      <c r="N8" s="126">
        <v>19</v>
      </c>
      <c r="O8" s="127">
        <v>17.67</v>
      </c>
      <c r="P8" s="193">
        <f>K8+M8+O8</f>
        <v>51.15</v>
      </c>
      <c r="Q8" s="194">
        <v>70</v>
      </c>
      <c r="R8" s="126">
        <v>20</v>
      </c>
      <c r="S8" s="127">
        <v>18.6</v>
      </c>
      <c r="T8" s="126">
        <v>24</v>
      </c>
      <c r="U8" s="127">
        <v>22.32</v>
      </c>
      <c r="V8" s="126">
        <v>22</v>
      </c>
      <c r="W8" s="127">
        <v>20.46</v>
      </c>
      <c r="X8" s="126">
        <v>16</v>
      </c>
      <c r="Y8" s="127">
        <v>14.879999999999999</v>
      </c>
      <c r="Z8" s="126">
        <v>14</v>
      </c>
      <c r="AA8" s="127">
        <v>13.02</v>
      </c>
      <c r="AB8" s="126">
        <v>9</v>
      </c>
      <c r="AC8" s="127">
        <v>8.37</v>
      </c>
      <c r="AD8" s="128">
        <v>223</v>
      </c>
      <c r="AE8" s="129">
        <v>207.39</v>
      </c>
      <c r="AF8" s="130">
        <v>191.78</v>
      </c>
      <c r="AG8" s="131">
        <v>176.17000000000002</v>
      </c>
      <c r="AH8" s="132">
        <v>160.56</v>
      </c>
      <c r="AI8" s="133">
        <v>144.95000000000002</v>
      </c>
      <c r="AJ8" s="134">
        <v>129.34</v>
      </c>
      <c r="AK8" s="135">
        <v>113.73</v>
      </c>
    </row>
    <row r="9" spans="1:37" ht="21">
      <c r="A9" s="24" t="s">
        <v>48</v>
      </c>
      <c r="B9" s="136">
        <v>6</v>
      </c>
      <c r="C9" s="137">
        <v>5.58</v>
      </c>
      <c r="D9" s="136">
        <v>6</v>
      </c>
      <c r="E9" s="137">
        <v>5.58</v>
      </c>
      <c r="F9" s="136">
        <v>7</v>
      </c>
      <c r="G9" s="137">
        <v>6.51</v>
      </c>
      <c r="H9" s="195">
        <f>C9+E9+G9</f>
        <v>17.67</v>
      </c>
      <c r="I9" s="199">
        <v>40</v>
      </c>
      <c r="J9" s="136">
        <v>7</v>
      </c>
      <c r="K9" s="137">
        <v>6.51</v>
      </c>
      <c r="L9" s="136">
        <v>6</v>
      </c>
      <c r="M9" s="137">
        <v>5.58</v>
      </c>
      <c r="N9" s="136">
        <v>15</v>
      </c>
      <c r="O9" s="137">
        <v>13.95</v>
      </c>
      <c r="P9" s="195">
        <f>K9+M9+O9</f>
        <v>26.04</v>
      </c>
      <c r="Q9" s="199">
        <v>40</v>
      </c>
      <c r="R9" s="136">
        <v>12</v>
      </c>
      <c r="S9" s="137">
        <v>11.16</v>
      </c>
      <c r="T9" s="136">
        <v>8</v>
      </c>
      <c r="U9" s="137">
        <v>7.4399999999999995</v>
      </c>
      <c r="V9" s="136">
        <v>9</v>
      </c>
      <c r="W9" s="137">
        <v>8.37</v>
      </c>
      <c r="X9" s="136">
        <v>7</v>
      </c>
      <c r="Y9" s="137">
        <v>6.51</v>
      </c>
      <c r="Z9" s="136">
        <v>6</v>
      </c>
      <c r="AA9" s="137">
        <v>5.58</v>
      </c>
      <c r="AB9" s="136">
        <v>7</v>
      </c>
      <c r="AC9" s="137">
        <v>6.51</v>
      </c>
      <c r="AD9" s="138">
        <v>96</v>
      </c>
      <c r="AE9" s="139">
        <v>89.28</v>
      </c>
      <c r="AF9" s="140">
        <v>82.56</v>
      </c>
      <c r="AG9" s="141">
        <v>75.84</v>
      </c>
      <c r="AH9" s="142">
        <v>69.12</v>
      </c>
      <c r="AI9" s="143">
        <v>62.400000000000006</v>
      </c>
      <c r="AJ9" s="144">
        <v>55.67999999999999</v>
      </c>
      <c r="AK9" s="145">
        <v>48.96</v>
      </c>
    </row>
    <row r="10" spans="1:37" ht="21">
      <c r="A10" s="146" t="s">
        <v>13</v>
      </c>
      <c r="B10" s="115">
        <f aca="true" t="shared" si="0" ref="B10:AK10">SUM(B6:B9)</f>
        <v>78</v>
      </c>
      <c r="C10" s="116">
        <f t="shared" si="0"/>
        <v>72.53999999999999</v>
      </c>
      <c r="D10" s="115">
        <f t="shared" si="0"/>
        <v>83</v>
      </c>
      <c r="E10" s="116">
        <f t="shared" si="0"/>
        <v>77.19</v>
      </c>
      <c r="F10" s="115">
        <f t="shared" si="0"/>
        <v>72</v>
      </c>
      <c r="G10" s="116">
        <f t="shared" si="0"/>
        <v>66.96000000000001</v>
      </c>
      <c r="H10" s="168">
        <f>C10+E10+G10</f>
        <v>216.69</v>
      </c>
      <c r="I10" s="171">
        <f>SUM(I6:I9)</f>
        <v>249</v>
      </c>
      <c r="J10" s="115">
        <f t="shared" si="0"/>
        <v>62</v>
      </c>
      <c r="K10" s="116">
        <f t="shared" si="0"/>
        <v>57.65999999999999</v>
      </c>
      <c r="L10" s="115">
        <f t="shared" si="0"/>
        <v>67</v>
      </c>
      <c r="M10" s="116">
        <f t="shared" si="0"/>
        <v>62.31</v>
      </c>
      <c r="N10" s="115">
        <f t="shared" si="0"/>
        <v>86</v>
      </c>
      <c r="O10" s="116">
        <f t="shared" si="0"/>
        <v>79.98</v>
      </c>
      <c r="P10" s="168">
        <f>K10+M10+O10</f>
        <v>199.95</v>
      </c>
      <c r="Q10" s="171">
        <f>SUM(Q6:Q9)</f>
        <v>256</v>
      </c>
      <c r="R10" s="115">
        <f t="shared" si="0"/>
        <v>84</v>
      </c>
      <c r="S10" s="116">
        <f t="shared" si="0"/>
        <v>78.12</v>
      </c>
      <c r="T10" s="115">
        <f t="shared" si="0"/>
        <v>76</v>
      </c>
      <c r="U10" s="116">
        <f t="shared" si="0"/>
        <v>70.68</v>
      </c>
      <c r="V10" s="115">
        <f t="shared" si="0"/>
        <v>73</v>
      </c>
      <c r="W10" s="116">
        <f t="shared" si="0"/>
        <v>67.89</v>
      </c>
      <c r="X10" s="115">
        <f t="shared" si="0"/>
        <v>78</v>
      </c>
      <c r="Y10" s="116">
        <f t="shared" si="0"/>
        <v>72.54</v>
      </c>
      <c r="Z10" s="115">
        <f t="shared" si="0"/>
        <v>54</v>
      </c>
      <c r="AA10" s="116">
        <f t="shared" si="0"/>
        <v>50.22</v>
      </c>
      <c r="AB10" s="115">
        <f t="shared" si="0"/>
        <v>49</v>
      </c>
      <c r="AC10" s="116">
        <f t="shared" si="0"/>
        <v>45.57</v>
      </c>
      <c r="AD10" s="147">
        <f t="shared" si="0"/>
        <v>862</v>
      </c>
      <c r="AE10" s="116">
        <f t="shared" si="0"/>
        <v>801.66</v>
      </c>
      <c r="AF10" s="116">
        <f t="shared" si="0"/>
        <v>741.3199999999999</v>
      </c>
      <c r="AG10" s="116">
        <f t="shared" si="0"/>
        <v>680.9800000000001</v>
      </c>
      <c r="AH10" s="116">
        <f t="shared" si="0"/>
        <v>620.64</v>
      </c>
      <c r="AI10" s="116">
        <f t="shared" si="0"/>
        <v>560.3000000000001</v>
      </c>
      <c r="AJ10" s="116">
        <f t="shared" si="0"/>
        <v>499.96</v>
      </c>
      <c r="AK10" s="116">
        <f t="shared" si="0"/>
        <v>439.62</v>
      </c>
    </row>
  </sheetData>
  <sheetProtection/>
  <mergeCells count="21">
    <mergeCell ref="R4:S4"/>
    <mergeCell ref="J3:Q3"/>
    <mergeCell ref="B3:I3"/>
    <mergeCell ref="AF4:AF5"/>
    <mergeCell ref="A3:A5"/>
    <mergeCell ref="R3:W3"/>
    <mergeCell ref="X3:AC3"/>
    <mergeCell ref="AD3:AE4"/>
    <mergeCell ref="B4:C4"/>
    <mergeCell ref="D4:E4"/>
    <mergeCell ref="F4:G4"/>
    <mergeCell ref="AG4:AG5"/>
    <mergeCell ref="AH4:AH5"/>
    <mergeCell ref="AI4:AI5"/>
    <mergeCell ref="AJ4:AJ5"/>
    <mergeCell ref="AK4:AK5"/>
    <mergeCell ref="T4:U4"/>
    <mergeCell ref="V4:W4"/>
    <mergeCell ref="X4:Y4"/>
    <mergeCell ref="Z4:AA4"/>
    <mergeCell ref="AB4:AC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CyberWareZ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 Tech</dc:creator>
  <cp:keywords/>
  <dc:description/>
  <cp:lastModifiedBy>S Tech</cp:lastModifiedBy>
  <cp:lastPrinted>2014-02-06T19:27:44Z</cp:lastPrinted>
  <dcterms:created xsi:type="dcterms:W3CDTF">2014-02-05T06:29:52Z</dcterms:created>
  <dcterms:modified xsi:type="dcterms:W3CDTF">2014-06-04T02:50:54Z</dcterms:modified>
  <cp:category/>
  <cp:version/>
  <cp:contentType/>
  <cp:contentStatus/>
</cp:coreProperties>
</file>