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10" windowWidth="27795" windowHeight="12210" firstSheet="3" activeTab="13"/>
  </bookViews>
  <sheets>
    <sheet name="เป้าRTI 63 เผยแพร่ (รวม) " sheetId="1" r:id="rId1"/>
    <sheet name="เขตสุขภาพที่ 1" sheetId="2" r:id="rId2"/>
    <sheet name="เขตสุขภาพที่ 2" sheetId="3" r:id="rId3"/>
    <sheet name="เขตสุขภาพที่ 3" sheetId="4" r:id="rId4"/>
    <sheet name="เขตสุขภาพที่ 4" sheetId="5" r:id="rId5"/>
    <sheet name="เขตสุขภาพที่ 5" sheetId="6" r:id="rId6"/>
    <sheet name="เขตสุขภาพที่ 6" sheetId="7" r:id="rId7"/>
    <sheet name="เขตสุขภาพที่ 7" sheetId="8" r:id="rId8"/>
    <sheet name="เขตสุขภาพที่ 8" sheetId="9" r:id="rId9"/>
    <sheet name="เขตสุขภาพที่ 9" sheetId="10" r:id="rId10"/>
    <sheet name="เขตสุขภาพที่ 10 " sheetId="11" r:id="rId11"/>
    <sheet name="เขตสุขภาพที่ 11 " sheetId="12" r:id="rId12"/>
    <sheet name="เขตสุขภาพที่ 12" sheetId="13" r:id="rId13"/>
    <sheet name="กทม." sheetId="14" r:id="rId14"/>
  </sheets>
  <definedNames>
    <definedName name="_xlnm._FilterDatabase" localSheetId="0" hidden="1">'เป้าRTI 63 เผยแพร่ (รวม) '!#REF!</definedName>
  </definedNames>
  <calcPr calcId="145621"/>
</workbook>
</file>

<file path=xl/calcChain.xml><?xml version="1.0" encoding="utf-8"?>
<calcChain xmlns="http://schemas.openxmlformats.org/spreadsheetml/2006/main">
  <c r="AJ5" i="14" l="1"/>
  <c r="AI5" i="14"/>
  <c r="AG5" i="14"/>
  <c r="AK5" i="14" s="1"/>
  <c r="AF5" i="14"/>
  <c r="AE5" i="14"/>
  <c r="Z5" i="14"/>
  <c r="X5" i="14"/>
  <c r="AN5" i="14" s="1"/>
  <c r="AO5" i="14" s="1"/>
  <c r="V5" i="14"/>
  <c r="R5" i="14"/>
  <c r="Q5" i="14"/>
  <c r="O5" i="14"/>
  <c r="N5" i="14"/>
  <c r="M5" i="14"/>
  <c r="I5" i="14"/>
  <c r="H5" i="14"/>
  <c r="F5" i="14"/>
  <c r="D5" i="14"/>
  <c r="J5" i="14" s="1"/>
  <c r="B5" i="14"/>
  <c r="AO4" i="14"/>
  <c r="AN4" i="14"/>
  <c r="AK4" i="14"/>
  <c r="AJ4" i="14"/>
  <c r="AH4" i="14"/>
  <c r="AM4" i="14" s="1"/>
  <c r="AF4" i="14"/>
  <c r="AL4" i="14" s="1"/>
  <c r="AB4" i="14"/>
  <c r="AB5" i="14" s="1"/>
  <c r="AA4" i="14"/>
  <c r="AA5" i="14" s="1"/>
  <c r="Y4" i="14"/>
  <c r="Y5" i="14" s="1"/>
  <c r="W4" i="14"/>
  <c r="AC4" i="14" s="1"/>
  <c r="AC5" i="14" s="1"/>
  <c r="S4" i="14"/>
  <c r="S5" i="14" s="1"/>
  <c r="R4" i="14"/>
  <c r="P4" i="14"/>
  <c r="P5" i="14" s="1"/>
  <c r="N4" i="14"/>
  <c r="T4" i="14" s="1"/>
  <c r="J4" i="14"/>
  <c r="I4" i="14"/>
  <c r="G4" i="14"/>
  <c r="G5" i="14" s="1"/>
  <c r="E4" i="14"/>
  <c r="E5" i="14" s="1"/>
  <c r="AJ11" i="13"/>
  <c r="AI11" i="13"/>
  <c r="AG11" i="13"/>
  <c r="AF11" i="13"/>
  <c r="AE11" i="13"/>
  <c r="AK11" i="13" s="1"/>
  <c r="Z11" i="13"/>
  <c r="X11" i="13"/>
  <c r="AN11" i="13" s="1"/>
  <c r="AO11" i="13" s="1"/>
  <c r="V11" i="13"/>
  <c r="Q11" i="13"/>
  <c r="O11" i="13"/>
  <c r="M11" i="13"/>
  <c r="H11" i="13"/>
  <c r="F11" i="13"/>
  <c r="D11" i="13"/>
  <c r="J11" i="13" s="1"/>
  <c r="B11" i="13"/>
  <c r="AN10" i="13"/>
  <c r="AO10" i="13" s="1"/>
  <c r="AK10" i="13"/>
  <c r="AJ10" i="13"/>
  <c r="AH10" i="13"/>
  <c r="AM10" i="13" s="1"/>
  <c r="AF10" i="13"/>
  <c r="AL10" i="13" s="1"/>
  <c r="AB10" i="13"/>
  <c r="AA10" i="13"/>
  <c r="Y10" i="13"/>
  <c r="W10" i="13"/>
  <c r="AC10" i="13" s="1"/>
  <c r="S10" i="13"/>
  <c r="R10" i="13"/>
  <c r="P10" i="13"/>
  <c r="U10" i="13" s="1"/>
  <c r="N10" i="13"/>
  <c r="T10" i="13" s="1"/>
  <c r="J10" i="13"/>
  <c r="I10" i="13"/>
  <c r="G10" i="13"/>
  <c r="E10" i="13"/>
  <c r="K10" i="13" s="1"/>
  <c r="AP10" i="13" s="1"/>
  <c r="AO9" i="13"/>
  <c r="AN9" i="13"/>
  <c r="AK9" i="13"/>
  <c r="AJ9" i="13"/>
  <c r="AH9" i="13"/>
  <c r="AF9" i="13"/>
  <c r="AL9" i="13" s="1"/>
  <c r="AB9" i="13"/>
  <c r="AA9" i="13"/>
  <c r="Y9" i="13"/>
  <c r="AD9" i="13" s="1"/>
  <c r="W9" i="13"/>
  <c r="AC9" i="13" s="1"/>
  <c r="S9" i="13"/>
  <c r="R9" i="13"/>
  <c r="P9" i="13"/>
  <c r="N9" i="13"/>
  <c r="T9" i="13" s="1"/>
  <c r="L9" i="13"/>
  <c r="AQ9" i="13" s="1"/>
  <c r="J9" i="13"/>
  <c r="I9" i="13"/>
  <c r="G9" i="13"/>
  <c r="E9" i="13"/>
  <c r="K9" i="13" s="1"/>
  <c r="AP9" i="13" s="1"/>
  <c r="AO8" i="13"/>
  <c r="AN8" i="13"/>
  <c r="AK8" i="13"/>
  <c r="AJ8" i="13"/>
  <c r="AH8" i="13"/>
  <c r="AM8" i="13" s="1"/>
  <c r="AF8" i="13"/>
  <c r="AL8" i="13" s="1"/>
  <c r="AB8" i="13"/>
  <c r="AA8" i="13"/>
  <c r="Y8" i="13"/>
  <c r="AD8" i="13" s="1"/>
  <c r="W8" i="13"/>
  <c r="AC8" i="13" s="1"/>
  <c r="S8" i="13"/>
  <c r="R8" i="13"/>
  <c r="P8" i="13"/>
  <c r="U8" i="13" s="1"/>
  <c r="N8" i="13"/>
  <c r="T8" i="13" s="1"/>
  <c r="J8" i="13"/>
  <c r="I8" i="13"/>
  <c r="G8" i="13"/>
  <c r="L8" i="13" s="1"/>
  <c r="AQ8" i="13" s="1"/>
  <c r="E8" i="13"/>
  <c r="K8" i="13" s="1"/>
  <c r="AP8" i="13" s="1"/>
  <c r="AO7" i="13"/>
  <c r="AN7" i="13"/>
  <c r="AK7" i="13"/>
  <c r="AJ7" i="13"/>
  <c r="AH7" i="13"/>
  <c r="AM7" i="13" s="1"/>
  <c r="AF7" i="13"/>
  <c r="AL7" i="13" s="1"/>
  <c r="AB7" i="13"/>
  <c r="AA7" i="13"/>
  <c r="Y7" i="13"/>
  <c r="AW7" i="13" s="1"/>
  <c r="W7" i="13"/>
  <c r="AC7" i="13" s="1"/>
  <c r="S7" i="13"/>
  <c r="R7" i="13"/>
  <c r="P7" i="13"/>
  <c r="U7" i="13" s="1"/>
  <c r="N7" i="13"/>
  <c r="T7" i="13" s="1"/>
  <c r="J7" i="13"/>
  <c r="I7" i="13"/>
  <c r="G7" i="13"/>
  <c r="L7" i="13" s="1"/>
  <c r="AQ7" i="13" s="1"/>
  <c r="E7" i="13"/>
  <c r="K7" i="13" s="1"/>
  <c r="AP7" i="13" s="1"/>
  <c r="AO6" i="13"/>
  <c r="AN6" i="13"/>
  <c r="AM6" i="13"/>
  <c r="AK6" i="13"/>
  <c r="AJ6" i="13"/>
  <c r="AH6" i="13"/>
  <c r="AF6" i="13"/>
  <c r="AL6" i="13" s="1"/>
  <c r="AB6" i="13"/>
  <c r="AA6" i="13"/>
  <c r="Y6" i="13"/>
  <c r="AD6" i="13" s="1"/>
  <c r="W6" i="13"/>
  <c r="AC6" i="13" s="1"/>
  <c r="S6" i="13"/>
  <c r="R6" i="13"/>
  <c r="P6" i="13"/>
  <c r="U6" i="13" s="1"/>
  <c r="N6" i="13"/>
  <c r="T6" i="13" s="1"/>
  <c r="J6" i="13"/>
  <c r="I6" i="13"/>
  <c r="G6" i="13"/>
  <c r="L6" i="13" s="1"/>
  <c r="AQ6" i="13" s="1"/>
  <c r="E6" i="13"/>
  <c r="K6" i="13" s="1"/>
  <c r="AP6" i="13" s="1"/>
  <c r="AO5" i="13"/>
  <c r="AN5" i="13"/>
  <c r="AK5" i="13"/>
  <c r="AJ5" i="13"/>
  <c r="AH5" i="13"/>
  <c r="AM5" i="13" s="1"/>
  <c r="AF5" i="13"/>
  <c r="AL5" i="13" s="1"/>
  <c r="AD5" i="13"/>
  <c r="AB5" i="13"/>
  <c r="AA5" i="13"/>
  <c r="Y5" i="13"/>
  <c r="AW5" i="13" s="1"/>
  <c r="W5" i="13"/>
  <c r="AC5" i="13" s="1"/>
  <c r="S5" i="13"/>
  <c r="R5" i="13"/>
  <c r="P5" i="13"/>
  <c r="U5" i="13" s="1"/>
  <c r="N5" i="13"/>
  <c r="T5" i="13" s="1"/>
  <c r="J5" i="13"/>
  <c r="I5" i="13"/>
  <c r="G5" i="13"/>
  <c r="L5" i="13" s="1"/>
  <c r="AQ5" i="13" s="1"/>
  <c r="E5" i="13"/>
  <c r="K5" i="13" s="1"/>
  <c r="AP5" i="13" s="1"/>
  <c r="AO4" i="13"/>
  <c r="AN4" i="13"/>
  <c r="AK4" i="13"/>
  <c r="AJ4" i="13"/>
  <c r="AH4" i="13"/>
  <c r="AM4" i="13" s="1"/>
  <c r="AF4" i="13"/>
  <c r="AL4" i="13" s="1"/>
  <c r="AB4" i="13"/>
  <c r="AB11" i="13" s="1"/>
  <c r="AA4" i="13"/>
  <c r="AA11" i="13" s="1"/>
  <c r="Y4" i="13"/>
  <c r="Y11" i="13" s="1"/>
  <c r="W4" i="13"/>
  <c r="AC4" i="13" s="1"/>
  <c r="S4" i="13"/>
  <c r="S11" i="13" s="1"/>
  <c r="R4" i="13"/>
  <c r="R11" i="13" s="1"/>
  <c r="P4" i="13"/>
  <c r="U4" i="13" s="1"/>
  <c r="N4" i="13"/>
  <c r="T4" i="13" s="1"/>
  <c r="J4" i="13"/>
  <c r="I4" i="13"/>
  <c r="I11" i="13" s="1"/>
  <c r="G4" i="13"/>
  <c r="G11" i="13" s="1"/>
  <c r="E4" i="13"/>
  <c r="E11" i="13" s="1"/>
  <c r="AJ11" i="12"/>
  <c r="AI11" i="12"/>
  <c r="AG11" i="12"/>
  <c r="AF11" i="12"/>
  <c r="AE11" i="12"/>
  <c r="AK11" i="12" s="1"/>
  <c r="Z11" i="12"/>
  <c r="X11" i="12"/>
  <c r="V11" i="12"/>
  <c r="AN11" i="12" s="1"/>
  <c r="AO11" i="12" s="1"/>
  <c r="R11" i="12"/>
  <c r="Q11" i="12"/>
  <c r="O11" i="12"/>
  <c r="N11" i="12"/>
  <c r="M11" i="12"/>
  <c r="H11" i="12"/>
  <c r="F11" i="12"/>
  <c r="D11" i="12"/>
  <c r="J11" i="12" s="1"/>
  <c r="B11" i="12"/>
  <c r="AO10" i="12"/>
  <c r="AN10" i="12"/>
  <c r="AK10" i="12"/>
  <c r="AJ10" i="12"/>
  <c r="AH10" i="12"/>
  <c r="AM10" i="12" s="1"/>
  <c r="AF10" i="12"/>
  <c r="AL10" i="12" s="1"/>
  <c r="AB10" i="12"/>
  <c r="AA10" i="12"/>
  <c r="Y10" i="12"/>
  <c r="AD10" i="12" s="1"/>
  <c r="W10" i="12"/>
  <c r="AC10" i="12" s="1"/>
  <c r="S10" i="12"/>
  <c r="R10" i="12"/>
  <c r="P10" i="12"/>
  <c r="U10" i="12" s="1"/>
  <c r="N10" i="12"/>
  <c r="T10" i="12" s="1"/>
  <c r="J10" i="12"/>
  <c r="I10" i="12"/>
  <c r="G10" i="12"/>
  <c r="L10" i="12" s="1"/>
  <c r="AQ10" i="12" s="1"/>
  <c r="E10" i="12"/>
  <c r="K10" i="12" s="1"/>
  <c r="AP10" i="12" s="1"/>
  <c r="AO9" i="12"/>
  <c r="AN9" i="12"/>
  <c r="AK9" i="12"/>
  <c r="AJ9" i="12"/>
  <c r="AH9" i="12"/>
  <c r="AM9" i="12" s="1"/>
  <c r="AF9" i="12"/>
  <c r="AL9" i="12" s="1"/>
  <c r="AB9" i="12"/>
  <c r="AA9" i="12"/>
  <c r="Y9" i="12"/>
  <c r="AD9" i="12" s="1"/>
  <c r="W9" i="12"/>
  <c r="AC9" i="12" s="1"/>
  <c r="S9" i="12"/>
  <c r="R9" i="12"/>
  <c r="P9" i="12"/>
  <c r="AW9" i="12" s="1"/>
  <c r="N9" i="12"/>
  <c r="T9" i="12" s="1"/>
  <c r="J9" i="12"/>
  <c r="I9" i="12"/>
  <c r="G9" i="12"/>
  <c r="L9" i="12" s="1"/>
  <c r="AQ9" i="12" s="1"/>
  <c r="E9" i="12"/>
  <c r="K9" i="12" s="1"/>
  <c r="AP9" i="12" s="1"/>
  <c r="AO8" i="12"/>
  <c r="AN8" i="12"/>
  <c r="AK8" i="12"/>
  <c r="AJ8" i="12"/>
  <c r="AH8" i="12"/>
  <c r="AM8" i="12" s="1"/>
  <c r="AF8" i="12"/>
  <c r="AL8" i="12" s="1"/>
  <c r="AB8" i="12"/>
  <c r="AA8" i="12"/>
  <c r="Y8" i="12"/>
  <c r="AD8" i="12" s="1"/>
  <c r="W8" i="12"/>
  <c r="AC8" i="12" s="1"/>
  <c r="S8" i="12"/>
  <c r="R8" i="12"/>
  <c r="P8" i="12"/>
  <c r="U8" i="12" s="1"/>
  <c r="N8" i="12"/>
  <c r="T8" i="12" s="1"/>
  <c r="J8" i="12"/>
  <c r="I8" i="12"/>
  <c r="G8" i="12"/>
  <c r="L8" i="12" s="1"/>
  <c r="AQ8" i="12" s="1"/>
  <c r="E8" i="12"/>
  <c r="K8" i="12" s="1"/>
  <c r="AP8" i="12" s="1"/>
  <c r="AO7" i="12"/>
  <c r="AN7" i="12"/>
  <c r="AK7" i="12"/>
  <c r="AJ7" i="12"/>
  <c r="AH7" i="12"/>
  <c r="AM7" i="12" s="1"/>
  <c r="AF7" i="12"/>
  <c r="AL7" i="12" s="1"/>
  <c r="AB7" i="12"/>
  <c r="AA7" i="12"/>
  <c r="Y7" i="12"/>
  <c r="AD7" i="12" s="1"/>
  <c r="W7" i="12"/>
  <c r="AC7" i="12" s="1"/>
  <c r="S7" i="12"/>
  <c r="R7" i="12"/>
  <c r="P7" i="12"/>
  <c r="AW7" i="12" s="1"/>
  <c r="N7" i="12"/>
  <c r="T7" i="12" s="1"/>
  <c r="J7" i="12"/>
  <c r="I7" i="12"/>
  <c r="G7" i="12"/>
  <c r="L7" i="12" s="1"/>
  <c r="AQ7" i="12" s="1"/>
  <c r="E7" i="12"/>
  <c r="K7" i="12" s="1"/>
  <c r="AP7" i="12" s="1"/>
  <c r="AO6" i="12"/>
  <c r="AN6" i="12"/>
  <c r="AK6" i="12"/>
  <c r="AJ6" i="12"/>
  <c r="AH6" i="12"/>
  <c r="AM6" i="12" s="1"/>
  <c r="AF6" i="12"/>
  <c r="AL6" i="12" s="1"/>
  <c r="AB6" i="12"/>
  <c r="AA6" i="12"/>
  <c r="Y6" i="12"/>
  <c r="AD6" i="12" s="1"/>
  <c r="W6" i="12"/>
  <c r="AC6" i="12" s="1"/>
  <c r="S6" i="12"/>
  <c r="R6" i="12"/>
  <c r="P6" i="12"/>
  <c r="U6" i="12" s="1"/>
  <c r="N6" i="12"/>
  <c r="T6" i="12" s="1"/>
  <c r="J6" i="12"/>
  <c r="I6" i="12"/>
  <c r="G6" i="12"/>
  <c r="L6" i="12" s="1"/>
  <c r="AQ6" i="12" s="1"/>
  <c r="E6" i="12"/>
  <c r="K6" i="12" s="1"/>
  <c r="AP6" i="12" s="1"/>
  <c r="AO5" i="12"/>
  <c r="AN5" i="12"/>
  <c r="AK5" i="12"/>
  <c r="AJ5" i="12"/>
  <c r="AH5" i="12"/>
  <c r="AM5" i="12" s="1"/>
  <c r="AF5" i="12"/>
  <c r="AL5" i="12" s="1"/>
  <c r="AB5" i="12"/>
  <c r="AA5" i="12"/>
  <c r="Y5" i="12"/>
  <c r="AD5" i="12" s="1"/>
  <c r="W5" i="12"/>
  <c r="AC5" i="12" s="1"/>
  <c r="S5" i="12"/>
  <c r="R5" i="12"/>
  <c r="P5" i="12"/>
  <c r="AW5" i="12" s="1"/>
  <c r="N5" i="12"/>
  <c r="T5" i="12" s="1"/>
  <c r="J5" i="12"/>
  <c r="I5" i="12"/>
  <c r="G5" i="12"/>
  <c r="L5" i="12" s="1"/>
  <c r="AQ5" i="12" s="1"/>
  <c r="E5" i="12"/>
  <c r="K5" i="12" s="1"/>
  <c r="AP5" i="12" s="1"/>
  <c r="AO4" i="12"/>
  <c r="AN4" i="12"/>
  <c r="AK4" i="12"/>
  <c r="AJ4" i="12"/>
  <c r="AH4" i="12"/>
  <c r="AM4" i="12" s="1"/>
  <c r="AF4" i="12"/>
  <c r="AL4" i="12" s="1"/>
  <c r="AB4" i="12"/>
  <c r="AB11" i="12" s="1"/>
  <c r="AA4" i="12"/>
  <c r="AA11" i="12" s="1"/>
  <c r="Y4" i="12"/>
  <c r="Y11" i="12" s="1"/>
  <c r="W4" i="12"/>
  <c r="AC4" i="12" s="1"/>
  <c r="AC11" i="12" s="1"/>
  <c r="S4" i="12"/>
  <c r="S11" i="12" s="1"/>
  <c r="R4" i="12"/>
  <c r="P4" i="12"/>
  <c r="P11" i="12" s="1"/>
  <c r="N4" i="12"/>
  <c r="T4" i="12" s="1"/>
  <c r="J4" i="12"/>
  <c r="I4" i="12"/>
  <c r="I11" i="12" s="1"/>
  <c r="G4" i="12"/>
  <c r="G11" i="12" s="1"/>
  <c r="E4" i="12"/>
  <c r="E11" i="12" s="1"/>
  <c r="AJ9" i="11"/>
  <c r="AI9" i="11"/>
  <c r="AG9" i="11"/>
  <c r="AF9" i="11"/>
  <c r="AE9" i="11"/>
  <c r="AK9" i="11" s="1"/>
  <c r="Z9" i="11"/>
  <c r="X9" i="11"/>
  <c r="V9" i="11"/>
  <c r="AN9" i="11" s="1"/>
  <c r="AO9" i="11" s="1"/>
  <c r="R9" i="11"/>
  <c r="Q9" i="11"/>
  <c r="O9" i="11"/>
  <c r="N9" i="11"/>
  <c r="M9" i="11"/>
  <c r="H9" i="11"/>
  <c r="F9" i="11"/>
  <c r="D9" i="11"/>
  <c r="J9" i="11" s="1"/>
  <c r="B9" i="11"/>
  <c r="AO8" i="11"/>
  <c r="AN8" i="11"/>
  <c r="AK8" i="11"/>
  <c r="AJ8" i="11"/>
  <c r="AH8" i="11"/>
  <c r="AM8" i="11" s="1"/>
  <c r="AF8" i="11"/>
  <c r="AL8" i="11" s="1"/>
  <c r="AB8" i="11"/>
  <c r="AA8" i="11"/>
  <c r="Y8" i="11"/>
  <c r="AD8" i="11" s="1"/>
  <c r="W8" i="11"/>
  <c r="AC8" i="11" s="1"/>
  <c r="S8" i="11"/>
  <c r="R8" i="11"/>
  <c r="P8" i="11"/>
  <c r="U8" i="11" s="1"/>
  <c r="N8" i="11"/>
  <c r="T8" i="11" s="1"/>
  <c r="J8" i="11"/>
  <c r="I8" i="11"/>
  <c r="G8" i="11"/>
  <c r="L8" i="11" s="1"/>
  <c r="AQ8" i="11" s="1"/>
  <c r="E8" i="11"/>
  <c r="K8" i="11" s="1"/>
  <c r="AP8" i="11" s="1"/>
  <c r="AO7" i="11"/>
  <c r="AN7" i="11"/>
  <c r="AK7" i="11"/>
  <c r="AJ7" i="11"/>
  <c r="AH7" i="11"/>
  <c r="AM7" i="11" s="1"/>
  <c r="AF7" i="11"/>
  <c r="AL7" i="11" s="1"/>
  <c r="AB7" i="11"/>
  <c r="AA7" i="11"/>
  <c r="Y7" i="11"/>
  <c r="AD7" i="11" s="1"/>
  <c r="W7" i="11"/>
  <c r="AC7" i="11" s="1"/>
  <c r="S7" i="11"/>
  <c r="R7" i="11"/>
  <c r="P7" i="11"/>
  <c r="AW7" i="11" s="1"/>
  <c r="N7" i="11"/>
  <c r="T7" i="11" s="1"/>
  <c r="J7" i="11"/>
  <c r="I7" i="11"/>
  <c r="G7" i="11"/>
  <c r="L7" i="11" s="1"/>
  <c r="AQ7" i="11" s="1"/>
  <c r="E7" i="11"/>
  <c r="K7" i="11" s="1"/>
  <c r="AP7" i="11" s="1"/>
  <c r="AO6" i="11"/>
  <c r="AN6" i="11"/>
  <c r="AK6" i="11"/>
  <c r="AJ6" i="11"/>
  <c r="AH6" i="11"/>
  <c r="AM6" i="11" s="1"/>
  <c r="AF6" i="11"/>
  <c r="AL6" i="11" s="1"/>
  <c r="AB6" i="11"/>
  <c r="AA6" i="11"/>
  <c r="Y6" i="11"/>
  <c r="AD6" i="11" s="1"/>
  <c r="W6" i="11"/>
  <c r="AC6" i="11" s="1"/>
  <c r="S6" i="11"/>
  <c r="R6" i="11"/>
  <c r="P6" i="11"/>
  <c r="U6" i="11" s="1"/>
  <c r="N6" i="11"/>
  <c r="T6" i="11" s="1"/>
  <c r="J6" i="11"/>
  <c r="I6" i="11"/>
  <c r="G6" i="11"/>
  <c r="L6" i="11" s="1"/>
  <c r="AQ6" i="11" s="1"/>
  <c r="E6" i="11"/>
  <c r="K6" i="11" s="1"/>
  <c r="AP6" i="11" s="1"/>
  <c r="AO5" i="11"/>
  <c r="AN5" i="11"/>
  <c r="AK5" i="11"/>
  <c r="AJ5" i="11"/>
  <c r="AH5" i="11"/>
  <c r="AM5" i="11" s="1"/>
  <c r="AF5" i="11"/>
  <c r="AL5" i="11" s="1"/>
  <c r="AB5" i="11"/>
  <c r="AA5" i="11"/>
  <c r="Y5" i="11"/>
  <c r="AD5" i="11" s="1"/>
  <c r="W5" i="11"/>
  <c r="AC5" i="11" s="1"/>
  <c r="S5" i="11"/>
  <c r="R5" i="11"/>
  <c r="P5" i="11"/>
  <c r="AW5" i="11" s="1"/>
  <c r="N5" i="11"/>
  <c r="T5" i="11" s="1"/>
  <c r="J5" i="11"/>
  <c r="I5" i="11"/>
  <c r="G5" i="11"/>
  <c r="L5" i="11" s="1"/>
  <c r="AQ5" i="11" s="1"/>
  <c r="E5" i="11"/>
  <c r="K5" i="11" s="1"/>
  <c r="AP5" i="11" s="1"/>
  <c r="AO4" i="11"/>
  <c r="AN4" i="11"/>
  <c r="AK4" i="11"/>
  <c r="AJ4" i="11"/>
  <c r="AH4" i="11"/>
  <c r="AM4" i="11" s="1"/>
  <c r="AF4" i="11"/>
  <c r="AL4" i="11" s="1"/>
  <c r="AB4" i="11"/>
  <c r="AB9" i="11" s="1"/>
  <c r="AA4" i="11"/>
  <c r="AA9" i="11" s="1"/>
  <c r="Y4" i="11"/>
  <c r="Y9" i="11" s="1"/>
  <c r="W4" i="11"/>
  <c r="AC4" i="11" s="1"/>
  <c r="AC9" i="11" s="1"/>
  <c r="S4" i="11"/>
  <c r="S9" i="11" s="1"/>
  <c r="R4" i="11"/>
  <c r="P4" i="11"/>
  <c r="P9" i="11" s="1"/>
  <c r="N4" i="11"/>
  <c r="T4" i="11" s="1"/>
  <c r="J4" i="11"/>
  <c r="I4" i="11"/>
  <c r="I9" i="11" s="1"/>
  <c r="G4" i="11"/>
  <c r="G9" i="11" s="1"/>
  <c r="E4" i="11"/>
  <c r="E9" i="11" s="1"/>
  <c r="AJ8" i="10"/>
  <c r="AI8" i="10"/>
  <c r="AG8" i="10"/>
  <c r="AK8" i="10" s="1"/>
  <c r="AF8" i="10"/>
  <c r="AE8" i="10"/>
  <c r="Z8" i="10"/>
  <c r="X8" i="10"/>
  <c r="V8" i="10"/>
  <c r="AN8" i="10" s="1"/>
  <c r="AO8" i="10" s="1"/>
  <c r="R8" i="10"/>
  <c r="Q8" i="10"/>
  <c r="O8" i="10"/>
  <c r="N8" i="10"/>
  <c r="M8" i="10"/>
  <c r="H8" i="10"/>
  <c r="F8" i="10"/>
  <c r="J8" i="10" s="1"/>
  <c r="D8" i="10"/>
  <c r="B8" i="10"/>
  <c r="AO7" i="10"/>
  <c r="AN7" i="10"/>
  <c r="AK7" i="10"/>
  <c r="AJ7" i="10"/>
  <c r="AH7" i="10"/>
  <c r="AM7" i="10" s="1"/>
  <c r="AF7" i="10"/>
  <c r="AL7" i="10" s="1"/>
  <c r="AB7" i="10"/>
  <c r="AA7" i="10"/>
  <c r="Y7" i="10"/>
  <c r="AD7" i="10" s="1"/>
  <c r="W7" i="10"/>
  <c r="AC7" i="10" s="1"/>
  <c r="S7" i="10"/>
  <c r="R7" i="10"/>
  <c r="P7" i="10"/>
  <c r="U7" i="10" s="1"/>
  <c r="N7" i="10"/>
  <c r="T7" i="10" s="1"/>
  <c r="J7" i="10"/>
  <c r="I7" i="10"/>
  <c r="G7" i="10"/>
  <c r="L7" i="10" s="1"/>
  <c r="AQ7" i="10" s="1"/>
  <c r="E7" i="10"/>
  <c r="K7" i="10" s="1"/>
  <c r="AP7" i="10" s="1"/>
  <c r="AO6" i="10"/>
  <c r="AN6" i="10"/>
  <c r="AK6" i="10"/>
  <c r="AJ6" i="10"/>
  <c r="AH6" i="10"/>
  <c r="AM6" i="10" s="1"/>
  <c r="AF6" i="10"/>
  <c r="AL6" i="10" s="1"/>
  <c r="AB6" i="10"/>
  <c r="AA6" i="10"/>
  <c r="Y6" i="10"/>
  <c r="AD6" i="10" s="1"/>
  <c r="W6" i="10"/>
  <c r="AC6" i="10" s="1"/>
  <c r="S6" i="10"/>
  <c r="R6" i="10"/>
  <c r="P6" i="10"/>
  <c r="AW6" i="10" s="1"/>
  <c r="N6" i="10"/>
  <c r="T6" i="10" s="1"/>
  <c r="J6" i="10"/>
  <c r="I6" i="10"/>
  <c r="G6" i="10"/>
  <c r="L6" i="10" s="1"/>
  <c r="AQ6" i="10" s="1"/>
  <c r="E6" i="10"/>
  <c r="K6" i="10" s="1"/>
  <c r="AP6" i="10" s="1"/>
  <c r="AO5" i="10"/>
  <c r="AN5" i="10"/>
  <c r="AK5" i="10"/>
  <c r="AJ5" i="10"/>
  <c r="AH5" i="10"/>
  <c r="AM5" i="10" s="1"/>
  <c r="AF5" i="10"/>
  <c r="AL5" i="10" s="1"/>
  <c r="AB5" i="10"/>
  <c r="AA5" i="10"/>
  <c r="Y5" i="10"/>
  <c r="AW5" i="10" s="1"/>
  <c r="W5" i="10"/>
  <c r="AC5" i="10" s="1"/>
  <c r="S5" i="10"/>
  <c r="R5" i="10"/>
  <c r="P5" i="10"/>
  <c r="U5" i="10" s="1"/>
  <c r="N5" i="10"/>
  <c r="T5" i="10" s="1"/>
  <c r="J5" i="10"/>
  <c r="I5" i="10"/>
  <c r="G5" i="10"/>
  <c r="L5" i="10" s="1"/>
  <c r="AQ5" i="10" s="1"/>
  <c r="E5" i="10"/>
  <c r="K5" i="10" s="1"/>
  <c r="AP5" i="10" s="1"/>
  <c r="AO4" i="10"/>
  <c r="AN4" i="10"/>
  <c r="AK4" i="10"/>
  <c r="AJ4" i="10"/>
  <c r="AH4" i="10"/>
  <c r="AH8" i="10" s="1"/>
  <c r="AL8" i="10" s="1"/>
  <c r="AF4" i="10"/>
  <c r="AL4" i="10" s="1"/>
  <c r="AB4" i="10"/>
  <c r="AB8" i="10" s="1"/>
  <c r="AA4" i="10"/>
  <c r="AA8" i="10" s="1"/>
  <c r="Y4" i="10"/>
  <c r="Y8" i="10" s="1"/>
  <c r="W4" i="10"/>
  <c r="W8" i="10" s="1"/>
  <c r="S4" i="10"/>
  <c r="S8" i="10" s="1"/>
  <c r="R4" i="10"/>
  <c r="P4" i="10"/>
  <c r="P8" i="10" s="1"/>
  <c r="N4" i="10"/>
  <c r="T4" i="10" s="1"/>
  <c r="J4" i="10"/>
  <c r="I4" i="10"/>
  <c r="I8" i="10" s="1"/>
  <c r="G4" i="10"/>
  <c r="L4" i="10" s="1"/>
  <c r="AQ4" i="10" s="1"/>
  <c r="E4" i="10"/>
  <c r="E8" i="10" s="1"/>
  <c r="AJ11" i="9"/>
  <c r="AI11" i="9"/>
  <c r="AG11" i="9"/>
  <c r="AF11" i="9"/>
  <c r="AE11" i="9"/>
  <c r="AK11" i="9" s="1"/>
  <c r="Z11" i="9"/>
  <c r="X11" i="9"/>
  <c r="V11" i="9"/>
  <c r="AN11" i="9" s="1"/>
  <c r="AO11" i="9" s="1"/>
  <c r="R11" i="9"/>
  <c r="Q11" i="9"/>
  <c r="O11" i="9"/>
  <c r="N11" i="9"/>
  <c r="M11" i="9"/>
  <c r="H11" i="9"/>
  <c r="F11" i="9"/>
  <c r="D11" i="9"/>
  <c r="J11" i="9" s="1"/>
  <c r="B11" i="9"/>
  <c r="AO10" i="9"/>
  <c r="AN10" i="9"/>
  <c r="AK10" i="9"/>
  <c r="AJ10" i="9"/>
  <c r="AH10" i="9"/>
  <c r="AM10" i="9" s="1"/>
  <c r="AF10" i="9"/>
  <c r="AL10" i="9" s="1"/>
  <c r="AB10" i="9"/>
  <c r="AA10" i="9"/>
  <c r="Y10" i="9"/>
  <c r="AD10" i="9" s="1"/>
  <c r="W10" i="9"/>
  <c r="AC10" i="9" s="1"/>
  <c r="S10" i="9"/>
  <c r="R10" i="9"/>
  <c r="P10" i="9"/>
  <c r="U10" i="9" s="1"/>
  <c r="N10" i="9"/>
  <c r="T10" i="9" s="1"/>
  <c r="J10" i="9"/>
  <c r="I10" i="9"/>
  <c r="G10" i="9"/>
  <c r="L10" i="9" s="1"/>
  <c r="AQ10" i="9" s="1"/>
  <c r="E10" i="9"/>
  <c r="K10" i="9" s="1"/>
  <c r="AP10" i="9" s="1"/>
  <c r="AO9" i="9"/>
  <c r="AN9" i="9"/>
  <c r="AK9" i="9"/>
  <c r="AJ9" i="9"/>
  <c r="AH9" i="9"/>
  <c r="AM9" i="9" s="1"/>
  <c r="AF9" i="9"/>
  <c r="AL9" i="9" s="1"/>
  <c r="AB9" i="9"/>
  <c r="AA9" i="9"/>
  <c r="Y9" i="9"/>
  <c r="AD9" i="9" s="1"/>
  <c r="W9" i="9"/>
  <c r="AC9" i="9" s="1"/>
  <c r="S9" i="9"/>
  <c r="R9" i="9"/>
  <c r="P9" i="9"/>
  <c r="AW9" i="9" s="1"/>
  <c r="N9" i="9"/>
  <c r="T9" i="9" s="1"/>
  <c r="J9" i="9"/>
  <c r="I9" i="9"/>
  <c r="G9" i="9"/>
  <c r="L9" i="9" s="1"/>
  <c r="AQ9" i="9" s="1"/>
  <c r="E9" i="9"/>
  <c r="K9" i="9" s="1"/>
  <c r="AP9" i="9" s="1"/>
  <c r="AO8" i="9"/>
  <c r="AN8" i="9"/>
  <c r="AK8" i="9"/>
  <c r="AJ8" i="9"/>
  <c r="AH8" i="9"/>
  <c r="AM8" i="9" s="1"/>
  <c r="AF8" i="9"/>
  <c r="AL8" i="9" s="1"/>
  <c r="AB8" i="9"/>
  <c r="AA8" i="9"/>
  <c r="Y8" i="9"/>
  <c r="AD8" i="9" s="1"/>
  <c r="W8" i="9"/>
  <c r="AC8" i="9" s="1"/>
  <c r="S8" i="9"/>
  <c r="R8" i="9"/>
  <c r="P8" i="9"/>
  <c r="U8" i="9" s="1"/>
  <c r="N8" i="9"/>
  <c r="T8" i="9" s="1"/>
  <c r="J8" i="9"/>
  <c r="I8" i="9"/>
  <c r="G8" i="9"/>
  <c r="L8" i="9" s="1"/>
  <c r="AQ8" i="9" s="1"/>
  <c r="E8" i="9"/>
  <c r="K8" i="9" s="1"/>
  <c r="AP8" i="9" s="1"/>
  <c r="AO7" i="9"/>
  <c r="AN7" i="9"/>
  <c r="AK7" i="9"/>
  <c r="AJ7" i="9"/>
  <c r="AH7" i="9"/>
  <c r="AM7" i="9" s="1"/>
  <c r="AF7" i="9"/>
  <c r="AL7" i="9" s="1"/>
  <c r="AB7" i="9"/>
  <c r="AA7" i="9"/>
  <c r="Y7" i="9"/>
  <c r="AD7" i="9" s="1"/>
  <c r="W7" i="9"/>
  <c r="AC7" i="9" s="1"/>
  <c r="S7" i="9"/>
  <c r="R7" i="9"/>
  <c r="P7" i="9"/>
  <c r="AW7" i="9" s="1"/>
  <c r="N7" i="9"/>
  <c r="T7" i="9" s="1"/>
  <c r="J7" i="9"/>
  <c r="I7" i="9"/>
  <c r="G7" i="9"/>
  <c r="L7" i="9" s="1"/>
  <c r="AQ7" i="9" s="1"/>
  <c r="E7" i="9"/>
  <c r="K7" i="9" s="1"/>
  <c r="AP7" i="9" s="1"/>
  <c r="AO6" i="9"/>
  <c r="AN6" i="9"/>
  <c r="AK6" i="9"/>
  <c r="AJ6" i="9"/>
  <c r="AH6" i="9"/>
  <c r="AM6" i="9" s="1"/>
  <c r="AF6" i="9"/>
  <c r="AL6" i="9" s="1"/>
  <c r="AB6" i="9"/>
  <c r="AA6" i="9"/>
  <c r="Y6" i="9"/>
  <c r="AD6" i="9" s="1"/>
  <c r="W6" i="9"/>
  <c r="AC6" i="9" s="1"/>
  <c r="S6" i="9"/>
  <c r="R6" i="9"/>
  <c r="P6" i="9"/>
  <c r="U6" i="9" s="1"/>
  <c r="N6" i="9"/>
  <c r="T6" i="9" s="1"/>
  <c r="J6" i="9"/>
  <c r="I6" i="9"/>
  <c r="G6" i="9"/>
  <c r="L6" i="9" s="1"/>
  <c r="AQ6" i="9" s="1"/>
  <c r="E6" i="9"/>
  <c r="K6" i="9" s="1"/>
  <c r="AP6" i="9" s="1"/>
  <c r="AO5" i="9"/>
  <c r="AN5" i="9"/>
  <c r="AK5" i="9"/>
  <c r="AJ5" i="9"/>
  <c r="AH5" i="9"/>
  <c r="AM5" i="9" s="1"/>
  <c r="AF5" i="9"/>
  <c r="AL5" i="9" s="1"/>
  <c r="AB5" i="9"/>
  <c r="AA5" i="9"/>
  <c r="Y5" i="9"/>
  <c r="AD5" i="9" s="1"/>
  <c r="W5" i="9"/>
  <c r="AC5" i="9" s="1"/>
  <c r="S5" i="9"/>
  <c r="R5" i="9"/>
  <c r="P5" i="9"/>
  <c r="AW5" i="9" s="1"/>
  <c r="N5" i="9"/>
  <c r="T5" i="9" s="1"/>
  <c r="J5" i="9"/>
  <c r="I5" i="9"/>
  <c r="G5" i="9"/>
  <c r="L5" i="9" s="1"/>
  <c r="AQ5" i="9" s="1"/>
  <c r="E5" i="9"/>
  <c r="K5" i="9" s="1"/>
  <c r="AP5" i="9" s="1"/>
  <c r="AO4" i="9"/>
  <c r="AN4" i="9"/>
  <c r="AK4" i="9"/>
  <c r="AJ4" i="9"/>
  <c r="AH4" i="9"/>
  <c r="AM4" i="9" s="1"/>
  <c r="AF4" i="9"/>
  <c r="AL4" i="9" s="1"/>
  <c r="AB4" i="9"/>
  <c r="AB11" i="9" s="1"/>
  <c r="AA4" i="9"/>
  <c r="AA11" i="9" s="1"/>
  <c r="Y4" i="9"/>
  <c r="Y11" i="9" s="1"/>
  <c r="W4" i="9"/>
  <c r="AC4" i="9" s="1"/>
  <c r="AC11" i="9" s="1"/>
  <c r="S4" i="9"/>
  <c r="S11" i="9" s="1"/>
  <c r="R4" i="9"/>
  <c r="P4" i="9"/>
  <c r="P11" i="9" s="1"/>
  <c r="N4" i="9"/>
  <c r="T4" i="9" s="1"/>
  <c r="J4" i="9"/>
  <c r="I4" i="9"/>
  <c r="I11" i="9" s="1"/>
  <c r="G4" i="9"/>
  <c r="G11" i="9" s="1"/>
  <c r="E4" i="9"/>
  <c r="E11" i="9" s="1"/>
  <c r="AI8" i="8"/>
  <c r="AG8" i="8"/>
  <c r="AK8" i="8" s="1"/>
  <c r="AE8" i="8"/>
  <c r="Z8" i="8"/>
  <c r="X8" i="8"/>
  <c r="V8" i="8"/>
  <c r="R8" i="8"/>
  <c r="Q8" i="8"/>
  <c r="O8" i="8"/>
  <c r="N8" i="8"/>
  <c r="M8" i="8"/>
  <c r="AN8" i="8" s="1"/>
  <c r="AO8" i="8" s="1"/>
  <c r="H8" i="8"/>
  <c r="F8" i="8"/>
  <c r="J8" i="8" s="1"/>
  <c r="D8" i="8"/>
  <c r="B8" i="8"/>
  <c r="AO7" i="8"/>
  <c r="AN7" i="8"/>
  <c r="AK7" i="8"/>
  <c r="AJ7" i="8"/>
  <c r="AH7" i="8"/>
  <c r="AM7" i="8" s="1"/>
  <c r="AF7" i="8"/>
  <c r="AL7" i="8" s="1"/>
  <c r="AD7" i="8"/>
  <c r="AB7" i="8"/>
  <c r="AA7" i="8"/>
  <c r="Y7" i="8"/>
  <c r="AW7" i="8" s="1"/>
  <c r="W7" i="8"/>
  <c r="AC7" i="8" s="1"/>
  <c r="S7" i="8"/>
  <c r="R7" i="8"/>
  <c r="P7" i="8"/>
  <c r="U7" i="8" s="1"/>
  <c r="N7" i="8"/>
  <c r="T7" i="8" s="1"/>
  <c r="J7" i="8"/>
  <c r="I7" i="8"/>
  <c r="G7" i="8"/>
  <c r="L7" i="8" s="1"/>
  <c r="AQ7" i="8" s="1"/>
  <c r="E7" i="8"/>
  <c r="K7" i="8" s="1"/>
  <c r="AP7" i="8" s="1"/>
  <c r="AO6" i="8"/>
  <c r="AN6" i="8"/>
  <c r="AK6" i="8"/>
  <c r="AJ6" i="8"/>
  <c r="AH6" i="8"/>
  <c r="AM6" i="8" s="1"/>
  <c r="AF6" i="8"/>
  <c r="AL6" i="8" s="1"/>
  <c r="AB6" i="8"/>
  <c r="AA6" i="8"/>
  <c r="Y6" i="8"/>
  <c r="AD6" i="8" s="1"/>
  <c r="W6" i="8"/>
  <c r="AC6" i="8" s="1"/>
  <c r="S6" i="8"/>
  <c r="R6" i="8"/>
  <c r="P6" i="8"/>
  <c r="U6" i="8" s="1"/>
  <c r="N6" i="8"/>
  <c r="T6" i="8" s="1"/>
  <c r="J6" i="8"/>
  <c r="I6" i="8"/>
  <c r="G6" i="8"/>
  <c r="L6" i="8" s="1"/>
  <c r="AQ6" i="8" s="1"/>
  <c r="E6" i="8"/>
  <c r="K6" i="8" s="1"/>
  <c r="AP6" i="8" s="1"/>
  <c r="AO5" i="8"/>
  <c r="AN5" i="8"/>
  <c r="AK5" i="8"/>
  <c r="AJ5" i="8"/>
  <c r="AH5" i="8"/>
  <c r="AM5" i="8" s="1"/>
  <c r="AF5" i="8"/>
  <c r="AL5" i="8" s="1"/>
  <c r="AB5" i="8"/>
  <c r="AA5" i="8"/>
  <c r="Y5" i="8"/>
  <c r="AW5" i="8" s="1"/>
  <c r="W5" i="8"/>
  <c r="AC5" i="8" s="1"/>
  <c r="S5" i="8"/>
  <c r="R5" i="8"/>
  <c r="P5" i="8"/>
  <c r="U5" i="8" s="1"/>
  <c r="N5" i="8"/>
  <c r="T5" i="8" s="1"/>
  <c r="J5" i="8"/>
  <c r="I5" i="8"/>
  <c r="G5" i="8"/>
  <c r="L5" i="8" s="1"/>
  <c r="AQ5" i="8" s="1"/>
  <c r="E5" i="8"/>
  <c r="K5" i="8" s="1"/>
  <c r="AP5" i="8" s="1"/>
  <c r="AO4" i="8"/>
  <c r="AN4" i="8"/>
  <c r="AK4" i="8"/>
  <c r="AJ4" i="8"/>
  <c r="AJ8" i="8" s="1"/>
  <c r="AH4" i="8"/>
  <c r="AH8" i="8" s="1"/>
  <c r="AF4" i="8"/>
  <c r="AL4" i="8" s="1"/>
  <c r="AB4" i="8"/>
  <c r="AB8" i="8" s="1"/>
  <c r="AA4" i="8"/>
  <c r="AA8" i="8" s="1"/>
  <c r="Y4" i="8"/>
  <c r="Y8" i="8" s="1"/>
  <c r="W4" i="8"/>
  <c r="W8" i="8" s="1"/>
  <c r="AD8" i="8" s="1"/>
  <c r="S4" i="8"/>
  <c r="S8" i="8" s="1"/>
  <c r="R4" i="8"/>
  <c r="P4" i="8"/>
  <c r="P8" i="8" s="1"/>
  <c r="N4" i="8"/>
  <c r="T4" i="8" s="1"/>
  <c r="J4" i="8"/>
  <c r="I4" i="8"/>
  <c r="I8" i="8" s="1"/>
  <c r="G4" i="8"/>
  <c r="L4" i="8" s="1"/>
  <c r="AQ4" i="8" s="1"/>
  <c r="E4" i="8"/>
  <c r="E8" i="8" s="1"/>
  <c r="AJ12" i="7"/>
  <c r="AI12" i="7"/>
  <c r="AG12" i="7"/>
  <c r="AK12" i="7" s="1"/>
  <c r="AF12" i="7"/>
  <c r="AE12" i="7"/>
  <c r="Z12" i="7"/>
  <c r="X12" i="7"/>
  <c r="V12" i="7"/>
  <c r="AN12" i="7" s="1"/>
  <c r="AO12" i="7" s="1"/>
  <c r="R12" i="7"/>
  <c r="Q12" i="7"/>
  <c r="O12" i="7"/>
  <c r="N12" i="7"/>
  <c r="M12" i="7"/>
  <c r="H12" i="7"/>
  <c r="F12" i="7"/>
  <c r="D12" i="7"/>
  <c r="J12" i="7" s="1"/>
  <c r="B12" i="7"/>
  <c r="AO11" i="7"/>
  <c r="AN11" i="7"/>
  <c r="AK11" i="7"/>
  <c r="AJ11" i="7"/>
  <c r="AH11" i="7"/>
  <c r="AM11" i="7" s="1"/>
  <c r="AF11" i="7"/>
  <c r="AL11" i="7" s="1"/>
  <c r="AB11" i="7"/>
  <c r="AA11" i="7"/>
  <c r="Y11" i="7"/>
  <c r="AD11" i="7" s="1"/>
  <c r="W11" i="7"/>
  <c r="AC11" i="7" s="1"/>
  <c r="S11" i="7"/>
  <c r="R11" i="7"/>
  <c r="P11" i="7"/>
  <c r="U11" i="7" s="1"/>
  <c r="N11" i="7"/>
  <c r="T11" i="7" s="1"/>
  <c r="J11" i="7"/>
  <c r="I11" i="7"/>
  <c r="G11" i="7"/>
  <c r="L11" i="7" s="1"/>
  <c r="AQ11" i="7" s="1"/>
  <c r="E11" i="7"/>
  <c r="K11" i="7" s="1"/>
  <c r="AP11" i="7" s="1"/>
  <c r="AO10" i="7"/>
  <c r="AN10" i="7"/>
  <c r="AK10" i="7"/>
  <c r="AJ10" i="7"/>
  <c r="AH10" i="7"/>
  <c r="AM10" i="7" s="1"/>
  <c r="AF10" i="7"/>
  <c r="AL10" i="7" s="1"/>
  <c r="AB10" i="7"/>
  <c r="AA10" i="7"/>
  <c r="Y10" i="7"/>
  <c r="AD10" i="7" s="1"/>
  <c r="W10" i="7"/>
  <c r="AC10" i="7" s="1"/>
  <c r="S10" i="7"/>
  <c r="R10" i="7"/>
  <c r="P10" i="7"/>
  <c r="AW10" i="7" s="1"/>
  <c r="N10" i="7"/>
  <c r="T10" i="7" s="1"/>
  <c r="J10" i="7"/>
  <c r="I10" i="7"/>
  <c r="G10" i="7"/>
  <c r="L10" i="7" s="1"/>
  <c r="AQ10" i="7" s="1"/>
  <c r="E10" i="7"/>
  <c r="K10" i="7" s="1"/>
  <c r="AP10" i="7" s="1"/>
  <c r="AO9" i="7"/>
  <c r="AN9" i="7"/>
  <c r="AK9" i="7"/>
  <c r="AJ9" i="7"/>
  <c r="AH9" i="7"/>
  <c r="AM9" i="7" s="1"/>
  <c r="AF9" i="7"/>
  <c r="AL9" i="7" s="1"/>
  <c r="AB9" i="7"/>
  <c r="AA9" i="7"/>
  <c r="Y9" i="7"/>
  <c r="AD9" i="7" s="1"/>
  <c r="W9" i="7"/>
  <c r="AC9" i="7" s="1"/>
  <c r="S9" i="7"/>
  <c r="R9" i="7"/>
  <c r="P9" i="7"/>
  <c r="U9" i="7" s="1"/>
  <c r="N9" i="7"/>
  <c r="T9" i="7" s="1"/>
  <c r="J9" i="7"/>
  <c r="I9" i="7"/>
  <c r="G9" i="7"/>
  <c r="L9" i="7" s="1"/>
  <c r="AQ9" i="7" s="1"/>
  <c r="E9" i="7"/>
  <c r="K9" i="7" s="1"/>
  <c r="AP9" i="7" s="1"/>
  <c r="AO8" i="7"/>
  <c r="AN8" i="7"/>
  <c r="AK8" i="7"/>
  <c r="AJ8" i="7"/>
  <c r="AH8" i="7"/>
  <c r="AM8" i="7" s="1"/>
  <c r="AF8" i="7"/>
  <c r="AL8" i="7" s="1"/>
  <c r="AB8" i="7"/>
  <c r="AA8" i="7"/>
  <c r="Y8" i="7"/>
  <c r="AD8" i="7" s="1"/>
  <c r="W8" i="7"/>
  <c r="AC8" i="7" s="1"/>
  <c r="S8" i="7"/>
  <c r="R8" i="7"/>
  <c r="P8" i="7"/>
  <c r="AW8" i="7" s="1"/>
  <c r="N8" i="7"/>
  <c r="T8" i="7" s="1"/>
  <c r="J8" i="7"/>
  <c r="I8" i="7"/>
  <c r="G8" i="7"/>
  <c r="L8" i="7" s="1"/>
  <c r="AQ8" i="7" s="1"/>
  <c r="E8" i="7"/>
  <c r="K8" i="7" s="1"/>
  <c r="AP8" i="7" s="1"/>
  <c r="AO7" i="7"/>
  <c r="AN7" i="7"/>
  <c r="AK7" i="7"/>
  <c r="AJ7" i="7"/>
  <c r="AH7" i="7"/>
  <c r="AM7" i="7" s="1"/>
  <c r="AF7" i="7"/>
  <c r="AL7" i="7" s="1"/>
  <c r="AB7" i="7"/>
  <c r="AA7" i="7"/>
  <c r="Y7" i="7"/>
  <c r="AD7" i="7" s="1"/>
  <c r="W7" i="7"/>
  <c r="AC7" i="7" s="1"/>
  <c r="S7" i="7"/>
  <c r="R7" i="7"/>
  <c r="P7" i="7"/>
  <c r="U7" i="7" s="1"/>
  <c r="N7" i="7"/>
  <c r="T7" i="7" s="1"/>
  <c r="J7" i="7"/>
  <c r="I7" i="7"/>
  <c r="G7" i="7"/>
  <c r="L7" i="7" s="1"/>
  <c r="AQ7" i="7" s="1"/>
  <c r="E7" i="7"/>
  <c r="K7" i="7" s="1"/>
  <c r="AP7" i="7" s="1"/>
  <c r="AO6" i="7"/>
  <c r="AN6" i="7"/>
  <c r="AK6" i="7"/>
  <c r="AJ6" i="7"/>
  <c r="AH6" i="7"/>
  <c r="AM6" i="7" s="1"/>
  <c r="AF6" i="7"/>
  <c r="AL6" i="7" s="1"/>
  <c r="AB6" i="7"/>
  <c r="AA6" i="7"/>
  <c r="Y6" i="7"/>
  <c r="AD6" i="7" s="1"/>
  <c r="W6" i="7"/>
  <c r="AC6" i="7" s="1"/>
  <c r="S6" i="7"/>
  <c r="R6" i="7"/>
  <c r="P6" i="7"/>
  <c r="AW6" i="7" s="1"/>
  <c r="N6" i="7"/>
  <c r="T6" i="7" s="1"/>
  <c r="J6" i="7"/>
  <c r="I6" i="7"/>
  <c r="G6" i="7"/>
  <c r="L6" i="7" s="1"/>
  <c r="AQ6" i="7" s="1"/>
  <c r="E6" i="7"/>
  <c r="K6" i="7" s="1"/>
  <c r="AP6" i="7" s="1"/>
  <c r="AO5" i="7"/>
  <c r="AN5" i="7"/>
  <c r="AK5" i="7"/>
  <c r="AJ5" i="7"/>
  <c r="AH5" i="7"/>
  <c r="AM5" i="7" s="1"/>
  <c r="AF5" i="7"/>
  <c r="AL5" i="7" s="1"/>
  <c r="AB5" i="7"/>
  <c r="AA5" i="7"/>
  <c r="Y5" i="7"/>
  <c r="AD5" i="7" s="1"/>
  <c r="W5" i="7"/>
  <c r="AC5" i="7" s="1"/>
  <c r="S5" i="7"/>
  <c r="R5" i="7"/>
  <c r="P5" i="7"/>
  <c r="U5" i="7" s="1"/>
  <c r="N5" i="7"/>
  <c r="T5" i="7" s="1"/>
  <c r="J5" i="7"/>
  <c r="I5" i="7"/>
  <c r="G5" i="7"/>
  <c r="L5" i="7" s="1"/>
  <c r="AQ5" i="7" s="1"/>
  <c r="E5" i="7"/>
  <c r="K5" i="7" s="1"/>
  <c r="AP5" i="7" s="1"/>
  <c r="AO4" i="7"/>
  <c r="AN4" i="7"/>
  <c r="AK4" i="7"/>
  <c r="AJ4" i="7"/>
  <c r="AH4" i="7"/>
  <c r="AH12" i="7" s="1"/>
  <c r="AF4" i="7"/>
  <c r="AL4" i="7" s="1"/>
  <c r="AB4" i="7"/>
  <c r="AB12" i="7" s="1"/>
  <c r="AA4" i="7"/>
  <c r="AA12" i="7" s="1"/>
  <c r="Y4" i="7"/>
  <c r="Y12" i="7" s="1"/>
  <c r="W4" i="7"/>
  <c r="W12" i="7" s="1"/>
  <c r="S4" i="7"/>
  <c r="S12" i="7" s="1"/>
  <c r="R4" i="7"/>
  <c r="P4" i="7"/>
  <c r="P12" i="7" s="1"/>
  <c r="N4" i="7"/>
  <c r="T4" i="7" s="1"/>
  <c r="J4" i="7"/>
  <c r="I4" i="7"/>
  <c r="I12" i="7" s="1"/>
  <c r="G4" i="7"/>
  <c r="L4" i="7" s="1"/>
  <c r="AQ4" i="7" s="1"/>
  <c r="E4" i="7"/>
  <c r="E12" i="7" s="1"/>
  <c r="AK12" i="6"/>
  <c r="AI12" i="6"/>
  <c r="AG12" i="6"/>
  <c r="AN12" i="6" s="1"/>
  <c r="AO12" i="6" s="1"/>
  <c r="AE12" i="6"/>
  <c r="Z12" i="6"/>
  <c r="X12" i="6"/>
  <c r="V12" i="6"/>
  <c r="Q12" i="6"/>
  <c r="O12" i="6"/>
  <c r="M12" i="6"/>
  <c r="H12" i="6"/>
  <c r="F12" i="6"/>
  <c r="D12" i="6"/>
  <c r="B12" i="6"/>
  <c r="AQ11" i="6"/>
  <c r="AN11" i="6"/>
  <c r="AO11" i="6" s="1"/>
  <c r="AK11" i="6"/>
  <c r="AJ11" i="6"/>
  <c r="AM11" i="6" s="1"/>
  <c r="AH11" i="6"/>
  <c r="AF11" i="6"/>
  <c r="AB11" i="6"/>
  <c r="AA11" i="6"/>
  <c r="Y11" i="6"/>
  <c r="W11" i="6"/>
  <c r="AD11" i="6" s="1"/>
  <c r="U11" i="6"/>
  <c r="AS11" i="6" s="1"/>
  <c r="S11" i="6"/>
  <c r="R11" i="6"/>
  <c r="P11" i="6"/>
  <c r="N11" i="6"/>
  <c r="T11" i="6" s="1"/>
  <c r="J11" i="6"/>
  <c r="I11" i="6"/>
  <c r="G11" i="6"/>
  <c r="E11" i="6"/>
  <c r="L11" i="6" s="1"/>
  <c r="AS10" i="6"/>
  <c r="AO10" i="6"/>
  <c r="AN10" i="6"/>
  <c r="AK10" i="6"/>
  <c r="AJ10" i="6"/>
  <c r="AH10" i="6"/>
  <c r="AF10" i="6"/>
  <c r="AM10" i="6" s="1"/>
  <c r="AB10" i="6"/>
  <c r="AA10" i="6"/>
  <c r="Y10" i="6"/>
  <c r="AD10" i="6" s="1"/>
  <c r="W10" i="6"/>
  <c r="S10" i="6"/>
  <c r="R10" i="6"/>
  <c r="P10" i="6"/>
  <c r="N10" i="6"/>
  <c r="U10" i="6" s="1"/>
  <c r="L10" i="6"/>
  <c r="AQ10" i="6" s="1"/>
  <c r="J10" i="6"/>
  <c r="I10" i="6"/>
  <c r="G10" i="6"/>
  <c r="E10" i="6"/>
  <c r="K10" i="6" s="1"/>
  <c r="AP10" i="6" s="1"/>
  <c r="AN9" i="6"/>
  <c r="AO9" i="6" s="1"/>
  <c r="AK9" i="6"/>
  <c r="AJ9" i="6"/>
  <c r="AH9" i="6"/>
  <c r="AM9" i="6" s="1"/>
  <c r="AF9" i="6"/>
  <c r="AB9" i="6"/>
  <c r="AB12" i="6" s="1"/>
  <c r="AA9" i="6"/>
  <c r="Y9" i="6"/>
  <c r="W9" i="6"/>
  <c r="AD9" i="6" s="1"/>
  <c r="U9" i="6"/>
  <c r="S9" i="6"/>
  <c r="R9" i="6"/>
  <c r="P9" i="6"/>
  <c r="N9" i="6"/>
  <c r="T9" i="6" s="1"/>
  <c r="J9" i="6"/>
  <c r="I9" i="6"/>
  <c r="G9" i="6"/>
  <c r="E9" i="6"/>
  <c r="L9" i="6" s="1"/>
  <c r="AQ9" i="6" s="1"/>
  <c r="AO8" i="6"/>
  <c r="AN8" i="6"/>
  <c r="AK8" i="6"/>
  <c r="AJ8" i="6"/>
  <c r="AH8" i="6"/>
  <c r="AF8" i="6"/>
  <c r="AM8" i="6" s="1"/>
  <c r="AD8" i="6"/>
  <c r="AB8" i="6"/>
  <c r="AA8" i="6"/>
  <c r="Y8" i="6"/>
  <c r="W8" i="6"/>
  <c r="AC8" i="6" s="1"/>
  <c r="S8" i="6"/>
  <c r="R8" i="6"/>
  <c r="P8" i="6"/>
  <c r="N8" i="6"/>
  <c r="U8" i="6" s="1"/>
  <c r="J8" i="6"/>
  <c r="I8" i="6"/>
  <c r="L8" i="6" s="1"/>
  <c r="G8" i="6"/>
  <c r="E8" i="6"/>
  <c r="AN7" i="6"/>
  <c r="AO7" i="6" s="1"/>
  <c r="AM7" i="6"/>
  <c r="AK7" i="6"/>
  <c r="AJ7" i="6"/>
  <c r="AH7" i="6"/>
  <c r="AF7" i="6"/>
  <c r="AL7" i="6" s="1"/>
  <c r="AB7" i="6"/>
  <c r="AA7" i="6"/>
  <c r="Y7" i="6"/>
  <c r="W7" i="6"/>
  <c r="AD7" i="6" s="1"/>
  <c r="S7" i="6"/>
  <c r="R7" i="6"/>
  <c r="U7" i="6" s="1"/>
  <c r="P7" i="6"/>
  <c r="N7" i="6"/>
  <c r="J7" i="6"/>
  <c r="I7" i="6"/>
  <c r="G7" i="6"/>
  <c r="E7" i="6"/>
  <c r="L7" i="6" s="1"/>
  <c r="AQ7" i="6" s="1"/>
  <c r="AO6" i="6"/>
  <c r="AN6" i="6"/>
  <c r="AK6" i="6"/>
  <c r="AJ6" i="6"/>
  <c r="AH6" i="6"/>
  <c r="AF6" i="6"/>
  <c r="AM6" i="6" s="1"/>
  <c r="AD6" i="6"/>
  <c r="AB6" i="6"/>
  <c r="AA6" i="6"/>
  <c r="Y6" i="6"/>
  <c r="W6" i="6"/>
  <c r="AC6" i="6" s="1"/>
  <c r="S6" i="6"/>
  <c r="R6" i="6"/>
  <c r="P6" i="6"/>
  <c r="N6" i="6"/>
  <c r="U6" i="6" s="1"/>
  <c r="J6" i="6"/>
  <c r="I6" i="6"/>
  <c r="I12" i="6" s="1"/>
  <c r="G6" i="6"/>
  <c r="L6" i="6" s="1"/>
  <c r="AQ6" i="6" s="1"/>
  <c r="E6" i="6"/>
  <c r="AN5" i="6"/>
  <c r="AO5" i="6" s="1"/>
  <c r="AM5" i="6"/>
  <c r="AK5" i="6"/>
  <c r="AJ5" i="6"/>
  <c r="AJ12" i="6" s="1"/>
  <c r="AH5" i="6"/>
  <c r="AF5" i="6"/>
  <c r="AL5" i="6" s="1"/>
  <c r="AB5" i="6"/>
  <c r="AA5" i="6"/>
  <c r="Y5" i="6"/>
  <c r="W5" i="6"/>
  <c r="AD5" i="6" s="1"/>
  <c r="S5" i="6"/>
  <c r="R5" i="6"/>
  <c r="P5" i="6"/>
  <c r="AW5" i="6" s="1"/>
  <c r="N5" i="6"/>
  <c r="J5" i="6"/>
  <c r="I5" i="6"/>
  <c r="G5" i="6"/>
  <c r="E5" i="6"/>
  <c r="L5" i="6" s="1"/>
  <c r="AQ5" i="6" s="1"/>
  <c r="AO4" i="6"/>
  <c r="AN4" i="6"/>
  <c r="AK4" i="6"/>
  <c r="AJ4" i="6"/>
  <c r="AH4" i="6"/>
  <c r="AH12" i="6" s="1"/>
  <c r="AF4" i="6"/>
  <c r="AM4" i="6" s="1"/>
  <c r="AB4" i="6"/>
  <c r="AA4" i="6"/>
  <c r="AA12" i="6" s="1"/>
  <c r="Y4" i="6"/>
  <c r="Y12" i="6" s="1"/>
  <c r="W4" i="6"/>
  <c r="S4" i="6"/>
  <c r="S12" i="6" s="1"/>
  <c r="R4" i="6"/>
  <c r="P4" i="6"/>
  <c r="N4" i="6"/>
  <c r="L4" i="6"/>
  <c r="AQ4" i="6" s="1"/>
  <c r="J4" i="6"/>
  <c r="I4" i="6"/>
  <c r="G4" i="6"/>
  <c r="E4" i="6"/>
  <c r="K4" i="6" s="1"/>
  <c r="AP4" i="6" s="1"/>
  <c r="AI12" i="5"/>
  <c r="AG12" i="5"/>
  <c r="AE12" i="5"/>
  <c r="AK12" i="5" s="1"/>
  <c r="Z12" i="5"/>
  <c r="X12" i="5"/>
  <c r="V12" i="5"/>
  <c r="Q12" i="5"/>
  <c r="O12" i="5"/>
  <c r="AN12" i="5" s="1"/>
  <c r="AO12" i="5" s="1"/>
  <c r="M12" i="5"/>
  <c r="J12" i="5"/>
  <c r="H12" i="5"/>
  <c r="F12" i="5"/>
  <c r="D12" i="5"/>
  <c r="B12" i="5"/>
  <c r="AO11" i="5"/>
  <c r="AN11" i="5"/>
  <c r="AK11" i="5"/>
  <c r="AJ11" i="5"/>
  <c r="AH11" i="5"/>
  <c r="AF11" i="5"/>
  <c r="AM11" i="5" s="1"/>
  <c r="AB11" i="5"/>
  <c r="AA11" i="5"/>
  <c r="Y11" i="5"/>
  <c r="AD11" i="5" s="1"/>
  <c r="W11" i="5"/>
  <c r="S11" i="5"/>
  <c r="R11" i="5"/>
  <c r="P11" i="5"/>
  <c r="N11" i="5"/>
  <c r="U11" i="5" s="1"/>
  <c r="AS11" i="5" s="1"/>
  <c r="J11" i="5"/>
  <c r="I11" i="5"/>
  <c r="G11" i="5"/>
  <c r="L11" i="5" s="1"/>
  <c r="AQ11" i="5" s="1"/>
  <c r="E11" i="5"/>
  <c r="AN10" i="5"/>
  <c r="AO10" i="5" s="1"/>
  <c r="AK10" i="5"/>
  <c r="AJ10" i="5"/>
  <c r="AH10" i="5"/>
  <c r="AM10" i="5" s="1"/>
  <c r="AF10" i="5"/>
  <c r="AB10" i="5"/>
  <c r="AA10" i="5"/>
  <c r="Y10" i="5"/>
  <c r="W10" i="5"/>
  <c r="AD10" i="5" s="1"/>
  <c r="S10" i="5"/>
  <c r="R10" i="5"/>
  <c r="P10" i="5"/>
  <c r="U10" i="5" s="1"/>
  <c r="N10" i="5"/>
  <c r="J10" i="5"/>
  <c r="I10" i="5"/>
  <c r="G10" i="5"/>
  <c r="E10" i="5"/>
  <c r="L10" i="5" s="1"/>
  <c r="AQ10" i="5" s="1"/>
  <c r="AO9" i="5"/>
  <c r="AN9" i="5"/>
  <c r="AK9" i="5"/>
  <c r="AJ9" i="5"/>
  <c r="AH9" i="5"/>
  <c r="AF9" i="5"/>
  <c r="AM9" i="5" s="1"/>
  <c r="AD9" i="5"/>
  <c r="AB9" i="5"/>
  <c r="AA9" i="5"/>
  <c r="Y9" i="5"/>
  <c r="W9" i="5"/>
  <c r="AC9" i="5" s="1"/>
  <c r="S9" i="5"/>
  <c r="R9" i="5"/>
  <c r="P9" i="5"/>
  <c r="N9" i="5"/>
  <c r="U9" i="5" s="1"/>
  <c r="J9" i="5"/>
  <c r="I9" i="5"/>
  <c r="L9" i="5" s="1"/>
  <c r="AQ9" i="5" s="1"/>
  <c r="G9" i="5"/>
  <c r="E9" i="5"/>
  <c r="AQ8" i="5"/>
  <c r="AN8" i="5"/>
  <c r="AO8" i="5" s="1"/>
  <c r="AM8" i="5"/>
  <c r="AK8" i="5"/>
  <c r="AJ8" i="5"/>
  <c r="AH8" i="5"/>
  <c r="AF8" i="5"/>
  <c r="AL8" i="5" s="1"/>
  <c r="AB8" i="5"/>
  <c r="AA8" i="5"/>
  <c r="Y8" i="5"/>
  <c r="W8" i="5"/>
  <c r="AD8" i="5" s="1"/>
  <c r="S8" i="5"/>
  <c r="R8" i="5"/>
  <c r="U8" i="5" s="1"/>
  <c r="P8" i="5"/>
  <c r="N8" i="5"/>
  <c r="J8" i="5"/>
  <c r="I8" i="5"/>
  <c r="G8" i="5"/>
  <c r="E8" i="5"/>
  <c r="L8" i="5" s="1"/>
  <c r="AO7" i="5"/>
  <c r="AN7" i="5"/>
  <c r="AK7" i="5"/>
  <c r="AJ7" i="5"/>
  <c r="AH7" i="5"/>
  <c r="AF7" i="5"/>
  <c r="AM7" i="5" s="1"/>
  <c r="AB7" i="5"/>
  <c r="AA7" i="5"/>
  <c r="Y7" i="5"/>
  <c r="AD7" i="5" s="1"/>
  <c r="W7" i="5"/>
  <c r="S7" i="5"/>
  <c r="R7" i="5"/>
  <c r="P7" i="5"/>
  <c r="N7" i="5"/>
  <c r="U7" i="5" s="1"/>
  <c r="J7" i="5"/>
  <c r="I7" i="5"/>
  <c r="G7" i="5"/>
  <c r="L7" i="5" s="1"/>
  <c r="AQ7" i="5" s="1"/>
  <c r="E7" i="5"/>
  <c r="AN6" i="5"/>
  <c r="AO6" i="5" s="1"/>
  <c r="AK6" i="5"/>
  <c r="AJ6" i="5"/>
  <c r="AH6" i="5"/>
  <c r="AM6" i="5" s="1"/>
  <c r="AF6" i="5"/>
  <c r="AB6" i="5"/>
  <c r="AA6" i="5"/>
  <c r="Y6" i="5"/>
  <c r="W6" i="5"/>
  <c r="AD6" i="5" s="1"/>
  <c r="S6" i="5"/>
  <c r="R6" i="5"/>
  <c r="P6" i="5"/>
  <c r="AW6" i="5" s="1"/>
  <c r="N6" i="5"/>
  <c r="J6" i="5"/>
  <c r="I6" i="5"/>
  <c r="G6" i="5"/>
  <c r="E6" i="5"/>
  <c r="L6" i="5" s="1"/>
  <c r="AQ6" i="5" s="1"/>
  <c r="AO5" i="5"/>
  <c r="AN5" i="5"/>
  <c r="AK5" i="5"/>
  <c r="AJ5" i="5"/>
  <c r="AH5" i="5"/>
  <c r="AF5" i="5"/>
  <c r="AB5" i="5"/>
  <c r="AA5" i="5"/>
  <c r="AD5" i="5" s="1"/>
  <c r="Y5" i="5"/>
  <c r="W5" i="5"/>
  <c r="S5" i="5"/>
  <c r="R5" i="5"/>
  <c r="P5" i="5"/>
  <c r="N5" i="5"/>
  <c r="U5" i="5" s="1"/>
  <c r="L5" i="5"/>
  <c r="AQ5" i="5" s="1"/>
  <c r="J5" i="5"/>
  <c r="I5" i="5"/>
  <c r="G5" i="5"/>
  <c r="E5" i="5"/>
  <c r="K5" i="5" s="1"/>
  <c r="AP5" i="5" s="1"/>
  <c r="AN4" i="5"/>
  <c r="AO4" i="5" s="1"/>
  <c r="AK4" i="5"/>
  <c r="AJ4" i="5"/>
  <c r="AJ12" i="5" s="1"/>
  <c r="AH4" i="5"/>
  <c r="AF4" i="5"/>
  <c r="AB4" i="5"/>
  <c r="AB12" i="5" s="1"/>
  <c r="AA4" i="5"/>
  <c r="Y4" i="5"/>
  <c r="Y12" i="5" s="1"/>
  <c r="W4" i="5"/>
  <c r="U4" i="5"/>
  <c r="S4" i="5"/>
  <c r="S12" i="5" s="1"/>
  <c r="R4" i="5"/>
  <c r="R12" i="5" s="1"/>
  <c r="P4" i="5"/>
  <c r="N4" i="5"/>
  <c r="T4" i="5" s="1"/>
  <c r="J4" i="5"/>
  <c r="I4" i="5"/>
  <c r="I12" i="5" s="1"/>
  <c r="G4" i="5"/>
  <c r="E4" i="5"/>
  <c r="E12" i="5" s="1"/>
  <c r="AI9" i="4"/>
  <c r="AG9" i="4"/>
  <c r="AK9" i="4" s="1"/>
  <c r="AE9" i="4"/>
  <c r="Z9" i="4"/>
  <c r="X9" i="4"/>
  <c r="V9" i="4"/>
  <c r="R9" i="4"/>
  <c r="Q9" i="4"/>
  <c r="O9" i="4"/>
  <c r="N9" i="4"/>
  <c r="M9" i="4"/>
  <c r="AN9" i="4" s="1"/>
  <c r="AO9" i="4" s="1"/>
  <c r="H9" i="4"/>
  <c r="F9" i="4"/>
  <c r="J9" i="4" s="1"/>
  <c r="D9" i="4"/>
  <c r="B9" i="4"/>
  <c r="AO8" i="4"/>
  <c r="AN8" i="4"/>
  <c r="AK8" i="4"/>
  <c r="AJ8" i="4"/>
  <c r="AH8" i="4"/>
  <c r="AM8" i="4" s="1"/>
  <c r="AF8" i="4"/>
  <c r="AL8" i="4" s="1"/>
  <c r="AB8" i="4"/>
  <c r="AA8" i="4"/>
  <c r="Y8" i="4"/>
  <c r="AW8" i="4" s="1"/>
  <c r="W8" i="4"/>
  <c r="AC8" i="4" s="1"/>
  <c r="S8" i="4"/>
  <c r="R8" i="4"/>
  <c r="P8" i="4"/>
  <c r="U8" i="4" s="1"/>
  <c r="N8" i="4"/>
  <c r="T8" i="4" s="1"/>
  <c r="J8" i="4"/>
  <c r="I8" i="4"/>
  <c r="G8" i="4"/>
  <c r="L8" i="4" s="1"/>
  <c r="AQ8" i="4" s="1"/>
  <c r="E8" i="4"/>
  <c r="K8" i="4" s="1"/>
  <c r="AP8" i="4" s="1"/>
  <c r="AO7" i="4"/>
  <c r="AN7" i="4"/>
  <c r="AK7" i="4"/>
  <c r="AJ7" i="4"/>
  <c r="AH7" i="4"/>
  <c r="AM7" i="4" s="1"/>
  <c r="AF7" i="4"/>
  <c r="AL7" i="4" s="1"/>
  <c r="AB7" i="4"/>
  <c r="AA7" i="4"/>
  <c r="Y7" i="4"/>
  <c r="AD7" i="4" s="1"/>
  <c r="W7" i="4"/>
  <c r="AC7" i="4" s="1"/>
  <c r="S7" i="4"/>
  <c r="R7" i="4"/>
  <c r="P7" i="4"/>
  <c r="U7" i="4" s="1"/>
  <c r="N7" i="4"/>
  <c r="T7" i="4" s="1"/>
  <c r="J7" i="4"/>
  <c r="I7" i="4"/>
  <c r="G7" i="4"/>
  <c r="L7" i="4" s="1"/>
  <c r="AQ7" i="4" s="1"/>
  <c r="E7" i="4"/>
  <c r="K7" i="4" s="1"/>
  <c r="AP7" i="4" s="1"/>
  <c r="AO6" i="4"/>
  <c r="AN6" i="4"/>
  <c r="AK6" i="4"/>
  <c r="AJ6" i="4"/>
  <c r="AH6" i="4"/>
  <c r="AM6" i="4" s="1"/>
  <c r="AF6" i="4"/>
  <c r="AL6" i="4" s="1"/>
  <c r="AD6" i="4"/>
  <c r="AB6" i="4"/>
  <c r="AA6" i="4"/>
  <c r="Y6" i="4"/>
  <c r="AW6" i="4" s="1"/>
  <c r="W6" i="4"/>
  <c r="AC6" i="4" s="1"/>
  <c r="S6" i="4"/>
  <c r="R6" i="4"/>
  <c r="P6" i="4"/>
  <c r="U6" i="4" s="1"/>
  <c r="N6" i="4"/>
  <c r="T6" i="4" s="1"/>
  <c r="L6" i="4"/>
  <c r="AQ6" i="4" s="1"/>
  <c r="J6" i="4"/>
  <c r="I6" i="4"/>
  <c r="G6" i="4"/>
  <c r="E6" i="4"/>
  <c r="K6" i="4" s="1"/>
  <c r="AP6" i="4" s="1"/>
  <c r="AO5" i="4"/>
  <c r="AN5" i="4"/>
  <c r="AK5" i="4"/>
  <c r="AJ5" i="4"/>
  <c r="AH5" i="4"/>
  <c r="AM5" i="4" s="1"/>
  <c r="AF5" i="4"/>
  <c r="AL5" i="4" s="1"/>
  <c r="AB5" i="4"/>
  <c r="AA5" i="4"/>
  <c r="Y5" i="4"/>
  <c r="AD5" i="4" s="1"/>
  <c r="W5" i="4"/>
  <c r="AC5" i="4" s="1"/>
  <c r="S5" i="4"/>
  <c r="R5" i="4"/>
  <c r="P5" i="4"/>
  <c r="AW5" i="4" s="1"/>
  <c r="N5" i="4"/>
  <c r="T5" i="4" s="1"/>
  <c r="J5" i="4"/>
  <c r="I5" i="4"/>
  <c r="G5" i="4"/>
  <c r="L5" i="4" s="1"/>
  <c r="AQ5" i="4" s="1"/>
  <c r="E5" i="4"/>
  <c r="K5" i="4" s="1"/>
  <c r="AP5" i="4" s="1"/>
  <c r="AO4" i="4"/>
  <c r="AN4" i="4"/>
  <c r="AK4" i="4"/>
  <c r="AJ4" i="4"/>
  <c r="AJ9" i="4" s="1"/>
  <c r="AH4" i="4"/>
  <c r="AM4" i="4" s="1"/>
  <c r="AF4" i="4"/>
  <c r="AF9" i="4" s="1"/>
  <c r="AB4" i="4"/>
  <c r="AB9" i="4" s="1"/>
  <c r="AA4" i="4"/>
  <c r="AA9" i="4" s="1"/>
  <c r="Y4" i="4"/>
  <c r="Y9" i="4" s="1"/>
  <c r="W4" i="4"/>
  <c r="AC4" i="4" s="1"/>
  <c r="S4" i="4"/>
  <c r="S9" i="4" s="1"/>
  <c r="R4" i="4"/>
  <c r="P4" i="4"/>
  <c r="P9" i="4" s="1"/>
  <c r="N4" i="4"/>
  <c r="T4" i="4" s="1"/>
  <c r="J4" i="4"/>
  <c r="I4" i="4"/>
  <c r="I9" i="4" s="1"/>
  <c r="G4" i="4"/>
  <c r="G9" i="4" s="1"/>
  <c r="E4" i="4"/>
  <c r="E9" i="4" s="1"/>
  <c r="AJ9" i="3"/>
  <c r="AI9" i="3"/>
  <c r="AG9" i="3"/>
  <c r="AF9" i="3"/>
  <c r="AE9" i="3"/>
  <c r="AK9" i="3" s="1"/>
  <c r="Z9" i="3"/>
  <c r="X9" i="3"/>
  <c r="V9" i="3"/>
  <c r="AN9" i="3" s="1"/>
  <c r="AO9" i="3" s="1"/>
  <c r="R9" i="3"/>
  <c r="Q9" i="3"/>
  <c r="O9" i="3"/>
  <c r="N9" i="3"/>
  <c r="M9" i="3"/>
  <c r="H9" i="3"/>
  <c r="F9" i="3"/>
  <c r="D9" i="3"/>
  <c r="J9" i="3" s="1"/>
  <c r="B9" i="3"/>
  <c r="AO8" i="3"/>
  <c r="AN8" i="3"/>
  <c r="AK8" i="3"/>
  <c r="AJ8" i="3"/>
  <c r="AH8" i="3"/>
  <c r="AM8" i="3" s="1"/>
  <c r="AF8" i="3"/>
  <c r="AL8" i="3" s="1"/>
  <c r="AB8" i="3"/>
  <c r="AA8" i="3"/>
  <c r="Y8" i="3"/>
  <c r="AD8" i="3" s="1"/>
  <c r="W8" i="3"/>
  <c r="AC8" i="3" s="1"/>
  <c r="S8" i="3"/>
  <c r="R8" i="3"/>
  <c r="P8" i="3"/>
  <c r="U8" i="3" s="1"/>
  <c r="N8" i="3"/>
  <c r="T8" i="3" s="1"/>
  <c r="J8" i="3"/>
  <c r="I8" i="3"/>
  <c r="G8" i="3"/>
  <c r="L8" i="3" s="1"/>
  <c r="AQ8" i="3" s="1"/>
  <c r="E8" i="3"/>
  <c r="K8" i="3" s="1"/>
  <c r="AP8" i="3" s="1"/>
  <c r="AO7" i="3"/>
  <c r="AN7" i="3"/>
  <c r="AK7" i="3"/>
  <c r="AJ7" i="3"/>
  <c r="AH7" i="3"/>
  <c r="AM7" i="3" s="1"/>
  <c r="AF7" i="3"/>
  <c r="AL7" i="3" s="1"/>
  <c r="AB7" i="3"/>
  <c r="AA7" i="3"/>
  <c r="Y7" i="3"/>
  <c r="AD7" i="3" s="1"/>
  <c r="W7" i="3"/>
  <c r="AC7" i="3" s="1"/>
  <c r="S7" i="3"/>
  <c r="R7" i="3"/>
  <c r="P7" i="3"/>
  <c r="AW7" i="3" s="1"/>
  <c r="N7" i="3"/>
  <c r="T7" i="3" s="1"/>
  <c r="J7" i="3"/>
  <c r="I7" i="3"/>
  <c r="G7" i="3"/>
  <c r="L7" i="3" s="1"/>
  <c r="AQ7" i="3" s="1"/>
  <c r="E7" i="3"/>
  <c r="K7" i="3" s="1"/>
  <c r="AP7" i="3" s="1"/>
  <c r="AO6" i="3"/>
  <c r="AN6" i="3"/>
  <c r="AK6" i="3"/>
  <c r="AJ6" i="3"/>
  <c r="AH6" i="3"/>
  <c r="AM6" i="3" s="1"/>
  <c r="AF6" i="3"/>
  <c r="AL6" i="3" s="1"/>
  <c r="AB6" i="3"/>
  <c r="AA6" i="3"/>
  <c r="Y6" i="3"/>
  <c r="AD6" i="3" s="1"/>
  <c r="W6" i="3"/>
  <c r="AC6" i="3" s="1"/>
  <c r="S6" i="3"/>
  <c r="R6" i="3"/>
  <c r="P6" i="3"/>
  <c r="U6" i="3" s="1"/>
  <c r="N6" i="3"/>
  <c r="T6" i="3" s="1"/>
  <c r="J6" i="3"/>
  <c r="I6" i="3"/>
  <c r="G6" i="3"/>
  <c r="L6" i="3" s="1"/>
  <c r="AQ6" i="3" s="1"/>
  <c r="E6" i="3"/>
  <c r="K6" i="3" s="1"/>
  <c r="AP6" i="3" s="1"/>
  <c r="AO5" i="3"/>
  <c r="AN5" i="3"/>
  <c r="AK5" i="3"/>
  <c r="AJ5" i="3"/>
  <c r="AH5" i="3"/>
  <c r="AM5" i="3" s="1"/>
  <c r="AF5" i="3"/>
  <c r="AL5" i="3" s="1"/>
  <c r="AB5" i="3"/>
  <c r="AA5" i="3"/>
  <c r="Y5" i="3"/>
  <c r="AD5" i="3" s="1"/>
  <c r="W5" i="3"/>
  <c r="AC5" i="3" s="1"/>
  <c r="S5" i="3"/>
  <c r="R5" i="3"/>
  <c r="P5" i="3"/>
  <c r="AW5" i="3" s="1"/>
  <c r="N5" i="3"/>
  <c r="T5" i="3" s="1"/>
  <c r="J5" i="3"/>
  <c r="I5" i="3"/>
  <c r="G5" i="3"/>
  <c r="L5" i="3" s="1"/>
  <c r="AQ5" i="3" s="1"/>
  <c r="E5" i="3"/>
  <c r="K5" i="3" s="1"/>
  <c r="AP5" i="3" s="1"/>
  <c r="AO4" i="3"/>
  <c r="AN4" i="3"/>
  <c r="AK4" i="3"/>
  <c r="AJ4" i="3"/>
  <c r="AH4" i="3"/>
  <c r="AM4" i="3" s="1"/>
  <c r="AF4" i="3"/>
  <c r="AL4" i="3" s="1"/>
  <c r="AB4" i="3"/>
  <c r="AB9" i="3" s="1"/>
  <c r="AA4" i="3"/>
  <c r="AA9" i="3" s="1"/>
  <c r="Y4" i="3"/>
  <c r="Y9" i="3" s="1"/>
  <c r="W4" i="3"/>
  <c r="AC4" i="3" s="1"/>
  <c r="S4" i="3"/>
  <c r="S9" i="3" s="1"/>
  <c r="R4" i="3"/>
  <c r="P4" i="3"/>
  <c r="P9" i="3" s="1"/>
  <c r="N4" i="3"/>
  <c r="T4" i="3" s="1"/>
  <c r="J4" i="3"/>
  <c r="I4" i="3"/>
  <c r="I9" i="3" s="1"/>
  <c r="G4" i="3"/>
  <c r="G9" i="3" s="1"/>
  <c r="E4" i="3"/>
  <c r="E9" i="3" s="1"/>
  <c r="AI12" i="2"/>
  <c r="AG12" i="2"/>
  <c r="AK12" i="2" s="1"/>
  <c r="AE12" i="2"/>
  <c r="Z12" i="2"/>
  <c r="X12" i="2"/>
  <c r="V12" i="2"/>
  <c r="Q12" i="2"/>
  <c r="O12" i="2"/>
  <c r="M12" i="2"/>
  <c r="H12" i="2"/>
  <c r="F12" i="2"/>
  <c r="D12" i="2"/>
  <c r="J12" i="2" s="1"/>
  <c r="B12" i="2"/>
  <c r="AN11" i="2"/>
  <c r="AO11" i="2" s="1"/>
  <c r="AK11" i="2"/>
  <c r="AJ11" i="2"/>
  <c r="AM11" i="2" s="1"/>
  <c r="AH11" i="2"/>
  <c r="AF11" i="2"/>
  <c r="AB11" i="2"/>
  <c r="AA11" i="2"/>
  <c r="Y11" i="2"/>
  <c r="W11" i="2"/>
  <c r="AD11" i="2" s="1"/>
  <c r="S11" i="2"/>
  <c r="R11" i="2"/>
  <c r="P11" i="2"/>
  <c r="AW11" i="2" s="1"/>
  <c r="N11" i="2"/>
  <c r="J11" i="2"/>
  <c r="I11" i="2"/>
  <c r="G11" i="2"/>
  <c r="E11" i="2"/>
  <c r="L11" i="2" s="1"/>
  <c r="AQ11" i="2" s="1"/>
  <c r="AO10" i="2"/>
  <c r="AN10" i="2"/>
  <c r="AK10" i="2"/>
  <c r="AJ10" i="2"/>
  <c r="AH10" i="2"/>
  <c r="AF10" i="2"/>
  <c r="AM10" i="2" s="1"/>
  <c r="AB10" i="2"/>
  <c r="AA10" i="2"/>
  <c r="Y10" i="2"/>
  <c r="AD10" i="2" s="1"/>
  <c r="W10" i="2"/>
  <c r="S10" i="2"/>
  <c r="R10" i="2"/>
  <c r="P10" i="2"/>
  <c r="N10" i="2"/>
  <c r="U10" i="2" s="1"/>
  <c r="L10" i="2"/>
  <c r="AQ10" i="2" s="1"/>
  <c r="J10" i="2"/>
  <c r="I10" i="2"/>
  <c r="G10" i="2"/>
  <c r="E10" i="2"/>
  <c r="K10" i="2" s="1"/>
  <c r="AP10" i="2" s="1"/>
  <c r="AQ9" i="2"/>
  <c r="AN9" i="2"/>
  <c r="AO9" i="2" s="1"/>
  <c r="AK9" i="2"/>
  <c r="AJ9" i="2"/>
  <c r="AH9" i="2"/>
  <c r="AM9" i="2" s="1"/>
  <c r="AF9" i="2"/>
  <c r="AB9" i="2"/>
  <c r="AB12" i="2" s="1"/>
  <c r="AA9" i="2"/>
  <c r="Y9" i="2"/>
  <c r="W9" i="2"/>
  <c r="AD9" i="2" s="1"/>
  <c r="U9" i="2"/>
  <c r="AS9" i="2" s="1"/>
  <c r="S9" i="2"/>
  <c r="R9" i="2"/>
  <c r="P9" i="2"/>
  <c r="N9" i="2"/>
  <c r="T9" i="2" s="1"/>
  <c r="J9" i="2"/>
  <c r="I9" i="2"/>
  <c r="G9" i="2"/>
  <c r="E9" i="2"/>
  <c r="L9" i="2" s="1"/>
  <c r="AO8" i="2"/>
  <c r="AN8" i="2"/>
  <c r="AK8" i="2"/>
  <c r="AJ8" i="2"/>
  <c r="AH8" i="2"/>
  <c r="AF8" i="2"/>
  <c r="AM8" i="2" s="1"/>
  <c r="AB8" i="2"/>
  <c r="AA8" i="2"/>
  <c r="Y8" i="2"/>
  <c r="AD8" i="2" s="1"/>
  <c r="W8" i="2"/>
  <c r="S8" i="2"/>
  <c r="R8" i="2"/>
  <c r="P8" i="2"/>
  <c r="N8" i="2"/>
  <c r="U8" i="2" s="1"/>
  <c r="J8" i="2"/>
  <c r="I8" i="2"/>
  <c r="L8" i="2" s="1"/>
  <c r="G8" i="2"/>
  <c r="E8" i="2"/>
  <c r="K8" i="2" s="1"/>
  <c r="AP8" i="2" s="1"/>
  <c r="AN7" i="2"/>
  <c r="AO7" i="2" s="1"/>
  <c r="AK7" i="2"/>
  <c r="AJ7" i="2"/>
  <c r="AH7" i="2"/>
  <c r="AM7" i="2" s="1"/>
  <c r="AF7" i="2"/>
  <c r="AB7" i="2"/>
  <c r="AA7" i="2"/>
  <c r="Y7" i="2"/>
  <c r="W7" i="2"/>
  <c r="AD7" i="2" s="1"/>
  <c r="U7" i="2"/>
  <c r="S7" i="2"/>
  <c r="R7" i="2"/>
  <c r="P7" i="2"/>
  <c r="N7" i="2"/>
  <c r="T7" i="2" s="1"/>
  <c r="J7" i="2"/>
  <c r="I7" i="2"/>
  <c r="G7" i="2"/>
  <c r="E7" i="2"/>
  <c r="L7" i="2" s="1"/>
  <c r="AQ7" i="2" s="1"/>
  <c r="AO6" i="2"/>
  <c r="AN6" i="2"/>
  <c r="AK6" i="2"/>
  <c r="AJ6" i="2"/>
  <c r="AH6" i="2"/>
  <c r="AF6" i="2"/>
  <c r="AM6" i="2" s="1"/>
  <c r="AD6" i="2"/>
  <c r="AB6" i="2"/>
  <c r="AA6" i="2"/>
  <c r="Y6" i="2"/>
  <c r="W6" i="2"/>
  <c r="AC6" i="2" s="1"/>
  <c r="S6" i="2"/>
  <c r="R6" i="2"/>
  <c r="P6" i="2"/>
  <c r="N6" i="2"/>
  <c r="U6" i="2" s="1"/>
  <c r="J6" i="2"/>
  <c r="I6" i="2"/>
  <c r="I12" i="2" s="1"/>
  <c r="G6" i="2"/>
  <c r="L6" i="2" s="1"/>
  <c r="AQ6" i="2" s="1"/>
  <c r="E6" i="2"/>
  <c r="AN5" i="2"/>
  <c r="AO5" i="2" s="1"/>
  <c r="AM5" i="2"/>
  <c r="AK5" i="2"/>
  <c r="AJ5" i="2"/>
  <c r="AJ12" i="2" s="1"/>
  <c r="AH5" i="2"/>
  <c r="AF5" i="2"/>
  <c r="AL5" i="2" s="1"/>
  <c r="AB5" i="2"/>
  <c r="AA5" i="2"/>
  <c r="Y5" i="2"/>
  <c r="W5" i="2"/>
  <c r="AD5" i="2" s="1"/>
  <c r="S5" i="2"/>
  <c r="R5" i="2"/>
  <c r="R12" i="2" s="1"/>
  <c r="P5" i="2"/>
  <c r="U5" i="2" s="1"/>
  <c r="N5" i="2"/>
  <c r="J5" i="2"/>
  <c r="I5" i="2"/>
  <c r="G5" i="2"/>
  <c r="E5" i="2"/>
  <c r="L5" i="2" s="1"/>
  <c r="AQ5" i="2" s="1"/>
  <c r="AW4" i="2"/>
  <c r="AO4" i="2"/>
  <c r="AN4" i="2"/>
  <c r="AK4" i="2"/>
  <c r="AJ4" i="2"/>
  <c r="AH4" i="2"/>
  <c r="AF4" i="2"/>
  <c r="AM4" i="2" s="1"/>
  <c r="AD4" i="2"/>
  <c r="AB4" i="2"/>
  <c r="AA4" i="2"/>
  <c r="Y4" i="2"/>
  <c r="Y12" i="2" s="1"/>
  <c r="W4" i="2"/>
  <c r="T4" i="2"/>
  <c r="S4" i="2"/>
  <c r="R4" i="2"/>
  <c r="P4" i="2"/>
  <c r="N4" i="2"/>
  <c r="J4" i="2"/>
  <c r="I4" i="2"/>
  <c r="G4" i="2"/>
  <c r="G12" i="2" s="1"/>
  <c r="E4" i="2"/>
  <c r="N28" i="1"/>
  <c r="B81" i="1"/>
  <c r="L5" i="14" l="1"/>
  <c r="AQ5" i="14" s="1"/>
  <c r="K5" i="14"/>
  <c r="AP5" i="14" s="1"/>
  <c r="T5" i="14"/>
  <c r="AL5" i="14"/>
  <c r="L4" i="14"/>
  <c r="AQ4" i="14" s="1"/>
  <c r="AD4" i="14"/>
  <c r="AW4" i="14"/>
  <c r="AH5" i="14"/>
  <c r="AM5" i="14" s="1"/>
  <c r="W5" i="14"/>
  <c r="AD5" i="14" s="1"/>
  <c r="U4" i="14"/>
  <c r="K4" i="14"/>
  <c r="AP4" i="14" s="1"/>
  <c r="U5" i="14"/>
  <c r="AS5" i="13"/>
  <c r="AU5" i="13"/>
  <c r="AU8" i="13"/>
  <c r="AS8" i="13"/>
  <c r="AV10" i="13"/>
  <c r="AR10" i="13"/>
  <c r="AT10" i="13"/>
  <c r="AV6" i="13"/>
  <c r="AR6" i="13"/>
  <c r="AT6" i="13"/>
  <c r="L11" i="13"/>
  <c r="AQ11" i="13" s="1"/>
  <c r="K11" i="13"/>
  <c r="AP11" i="13" s="1"/>
  <c r="AR4" i="13"/>
  <c r="T11" i="13"/>
  <c r="AC11" i="13"/>
  <c r="AT7" i="13"/>
  <c r="AV7" i="13"/>
  <c r="AR7" i="13"/>
  <c r="AS10" i="13"/>
  <c r="AS7" i="13"/>
  <c r="AT9" i="13"/>
  <c r="AV9" i="13"/>
  <c r="AR9" i="13"/>
  <c r="AT5" i="13"/>
  <c r="AV5" i="13"/>
  <c r="AR5" i="13"/>
  <c r="AU6" i="13"/>
  <c r="AS6" i="13"/>
  <c r="AV8" i="13"/>
  <c r="AR8" i="13"/>
  <c r="AT8" i="13"/>
  <c r="P11" i="13"/>
  <c r="L4" i="13"/>
  <c r="AQ4" i="13" s="1"/>
  <c r="AD4" i="13"/>
  <c r="AW4" i="13"/>
  <c r="AW6" i="13"/>
  <c r="AW8" i="13"/>
  <c r="U9" i="13"/>
  <c r="AM9" i="13"/>
  <c r="L10" i="13"/>
  <c r="AQ10" i="13" s="1"/>
  <c r="AD10" i="13"/>
  <c r="AU10" i="13" s="1"/>
  <c r="AW10" i="13"/>
  <c r="N11" i="13"/>
  <c r="AW11" i="13" s="1"/>
  <c r="AH11" i="13"/>
  <c r="AL11" i="13" s="1"/>
  <c r="AD7" i="13"/>
  <c r="AU7" i="13" s="1"/>
  <c r="AW9" i="13"/>
  <c r="W11" i="13"/>
  <c r="AD11" i="13" s="1"/>
  <c r="AM11" i="13"/>
  <c r="K4" i="13"/>
  <c r="AP4" i="13" s="1"/>
  <c r="U11" i="13"/>
  <c r="L11" i="12"/>
  <c r="AQ11" i="12" s="1"/>
  <c r="K11" i="12"/>
  <c r="AP11" i="12" s="1"/>
  <c r="AV4" i="12"/>
  <c r="T11" i="12"/>
  <c r="AV6" i="12"/>
  <c r="AR6" i="12"/>
  <c r="AT6" i="12"/>
  <c r="AV8" i="12"/>
  <c r="AR8" i="12"/>
  <c r="AT8" i="12"/>
  <c r="AV10" i="12"/>
  <c r="AR10" i="12"/>
  <c r="AT10" i="12"/>
  <c r="AU6" i="12"/>
  <c r="AS6" i="12"/>
  <c r="AU8" i="12"/>
  <c r="AS8" i="12"/>
  <c r="AU10" i="12"/>
  <c r="AS10" i="12"/>
  <c r="AT5" i="12"/>
  <c r="AV5" i="12"/>
  <c r="AR5" i="12"/>
  <c r="AT7" i="12"/>
  <c r="AV7" i="12"/>
  <c r="AR7" i="12"/>
  <c r="AT9" i="12"/>
  <c r="AV9" i="12"/>
  <c r="AR9" i="12"/>
  <c r="AW11" i="12"/>
  <c r="L4" i="12"/>
  <c r="AQ4" i="12" s="1"/>
  <c r="AD4" i="12"/>
  <c r="AW4" i="12"/>
  <c r="U5" i="12"/>
  <c r="AW6" i="12"/>
  <c r="U7" i="12"/>
  <c r="AW8" i="12"/>
  <c r="U9" i="12"/>
  <c r="AW10" i="12"/>
  <c r="AH11" i="12"/>
  <c r="AL11" i="12" s="1"/>
  <c r="W11" i="12"/>
  <c r="AD11" i="12" s="1"/>
  <c r="AM11" i="12"/>
  <c r="U4" i="12"/>
  <c r="K4" i="12"/>
  <c r="AP4" i="12" s="1"/>
  <c r="U11" i="12"/>
  <c r="L9" i="11"/>
  <c r="AQ9" i="11" s="1"/>
  <c r="K9" i="11"/>
  <c r="AP9" i="11" s="1"/>
  <c r="T9" i="11"/>
  <c r="AV6" i="11"/>
  <c r="AR6" i="11"/>
  <c r="AT6" i="11"/>
  <c r="AV8" i="11"/>
  <c r="AR8" i="11"/>
  <c r="AT8" i="11"/>
  <c r="AU6" i="11"/>
  <c r="AS6" i="11"/>
  <c r="AU8" i="11"/>
  <c r="AS8" i="11"/>
  <c r="AT5" i="11"/>
  <c r="AV5" i="11"/>
  <c r="AR5" i="11"/>
  <c r="AT7" i="11"/>
  <c r="AV7" i="11"/>
  <c r="AR7" i="11"/>
  <c r="L4" i="11"/>
  <c r="AQ4" i="11" s="1"/>
  <c r="AD4" i="11"/>
  <c r="AW4" i="11"/>
  <c r="U5" i="11"/>
  <c r="AW6" i="11"/>
  <c r="U7" i="11"/>
  <c r="AW8" i="11"/>
  <c r="AH9" i="11"/>
  <c r="AL9" i="11" s="1"/>
  <c r="W9" i="11"/>
  <c r="AD9" i="11" s="1"/>
  <c r="U4" i="11"/>
  <c r="K4" i="11"/>
  <c r="AP4" i="11" s="1"/>
  <c r="U9" i="11"/>
  <c r="AV5" i="10"/>
  <c r="AR5" i="10"/>
  <c r="AT5" i="10"/>
  <c r="AV7" i="10"/>
  <c r="AR7" i="10"/>
  <c r="AT7" i="10"/>
  <c r="AU5" i="10"/>
  <c r="AS5" i="10"/>
  <c r="AU7" i="10"/>
  <c r="AS7" i="10"/>
  <c r="L8" i="10"/>
  <c r="AQ8" i="10" s="1"/>
  <c r="T8" i="10"/>
  <c r="AD8" i="10"/>
  <c r="AT6" i="10"/>
  <c r="AV6" i="10"/>
  <c r="AR6" i="10"/>
  <c r="AM8" i="10"/>
  <c r="U4" i="10"/>
  <c r="AM4" i="10"/>
  <c r="AD5" i="10"/>
  <c r="U6" i="10"/>
  <c r="AW7" i="10"/>
  <c r="K4" i="10"/>
  <c r="AP4" i="10" s="1"/>
  <c r="AC4" i="10"/>
  <c r="AC8" i="10" s="1"/>
  <c r="G8" i="10"/>
  <c r="AW8" i="10" s="1"/>
  <c r="AD4" i="10"/>
  <c r="AW4" i="10"/>
  <c r="U8" i="10"/>
  <c r="L11" i="9"/>
  <c r="AQ11" i="9" s="1"/>
  <c r="K11" i="9"/>
  <c r="AP11" i="9" s="1"/>
  <c r="AV4" i="9"/>
  <c r="T11" i="9"/>
  <c r="AV6" i="9"/>
  <c r="AR6" i="9"/>
  <c r="AT6" i="9"/>
  <c r="AV8" i="9"/>
  <c r="AR8" i="9"/>
  <c r="AT8" i="9"/>
  <c r="AV10" i="9"/>
  <c r="AR10" i="9"/>
  <c r="AT10" i="9"/>
  <c r="AU6" i="9"/>
  <c r="AS6" i="9"/>
  <c r="AU8" i="9"/>
  <c r="AS8" i="9"/>
  <c r="AU10" i="9"/>
  <c r="AS10" i="9"/>
  <c r="AT5" i="9"/>
  <c r="AV5" i="9"/>
  <c r="AR5" i="9"/>
  <c r="AT7" i="9"/>
  <c r="AV7" i="9"/>
  <c r="AR7" i="9"/>
  <c r="AT9" i="9"/>
  <c r="AV9" i="9"/>
  <c r="AR9" i="9"/>
  <c r="AW11" i="9"/>
  <c r="L4" i="9"/>
  <c r="AQ4" i="9" s="1"/>
  <c r="AD4" i="9"/>
  <c r="AW4" i="9"/>
  <c r="U5" i="9"/>
  <c r="AW6" i="9"/>
  <c r="U7" i="9"/>
  <c r="AW8" i="9"/>
  <c r="U9" i="9"/>
  <c r="AW10" i="9"/>
  <c r="AH11" i="9"/>
  <c r="AL11" i="9" s="1"/>
  <c r="W11" i="9"/>
  <c r="AD11" i="9" s="1"/>
  <c r="AM11" i="9"/>
  <c r="U4" i="9"/>
  <c r="K4" i="9"/>
  <c r="AP4" i="9" s="1"/>
  <c r="U11" i="9"/>
  <c r="T8" i="8"/>
  <c r="AT6" i="8"/>
  <c r="AV6" i="8"/>
  <c r="AR6" i="8"/>
  <c r="AS6" i="8"/>
  <c r="AU6" i="8"/>
  <c r="AV5" i="8"/>
  <c r="AR5" i="8"/>
  <c r="AT5" i="8"/>
  <c r="AV7" i="8"/>
  <c r="AR7" i="8"/>
  <c r="AT7" i="8"/>
  <c r="AS5" i="8"/>
  <c r="AS7" i="8"/>
  <c r="AU7" i="8"/>
  <c r="U4" i="8"/>
  <c r="AD5" i="8"/>
  <c r="AU5" i="8" s="1"/>
  <c r="K4" i="8"/>
  <c r="AP4" i="8" s="1"/>
  <c r="AC4" i="8"/>
  <c r="AC8" i="8" s="1"/>
  <c r="G8" i="8"/>
  <c r="L8" i="8" s="1"/>
  <c r="AQ8" i="8" s="1"/>
  <c r="AM4" i="8"/>
  <c r="AD4" i="8"/>
  <c r="AW4" i="8"/>
  <c r="AW6" i="8"/>
  <c r="AF8" i="8"/>
  <c r="AL8" i="8" s="1"/>
  <c r="U8" i="8"/>
  <c r="U12" i="7"/>
  <c r="AL12" i="7"/>
  <c r="AV5" i="7"/>
  <c r="AR5" i="7"/>
  <c r="AT5" i="7"/>
  <c r="AV7" i="7"/>
  <c r="AR7" i="7"/>
  <c r="AT7" i="7"/>
  <c r="AV9" i="7"/>
  <c r="AR9" i="7"/>
  <c r="AT9" i="7"/>
  <c r="AV11" i="7"/>
  <c r="AR11" i="7"/>
  <c r="AT11" i="7"/>
  <c r="AU5" i="7"/>
  <c r="AS5" i="7"/>
  <c r="AU7" i="7"/>
  <c r="AS7" i="7"/>
  <c r="AU9" i="7"/>
  <c r="AS9" i="7"/>
  <c r="AU11" i="7"/>
  <c r="AS11" i="7"/>
  <c r="K12" i="7"/>
  <c r="AP12" i="7" s="1"/>
  <c r="T12" i="7"/>
  <c r="AR4" i="7"/>
  <c r="AD12" i="7"/>
  <c r="AT6" i="7"/>
  <c r="AV6" i="7"/>
  <c r="AR6" i="7"/>
  <c r="AT8" i="7"/>
  <c r="AV8" i="7"/>
  <c r="AR8" i="7"/>
  <c r="AT10" i="7"/>
  <c r="AV10" i="7"/>
  <c r="AR10" i="7"/>
  <c r="U4" i="7"/>
  <c r="AM4" i="7"/>
  <c r="AW5" i="7"/>
  <c r="U6" i="7"/>
  <c r="AW7" i="7"/>
  <c r="U8" i="7"/>
  <c r="AW9" i="7"/>
  <c r="U10" i="7"/>
  <c r="AW11" i="7"/>
  <c r="K4" i="7"/>
  <c r="AP4" i="7" s="1"/>
  <c r="AC4" i="7"/>
  <c r="AC12" i="7" s="1"/>
  <c r="G12" i="7"/>
  <c r="L12" i="7" s="1"/>
  <c r="AQ12" i="7" s="1"/>
  <c r="AM12" i="7"/>
  <c r="AD4" i="7"/>
  <c r="AW4" i="7"/>
  <c r="AS7" i="6"/>
  <c r="AU7" i="6"/>
  <c r="AQ8" i="6"/>
  <c r="AS8" i="6"/>
  <c r="AC5" i="6"/>
  <c r="AU6" i="6"/>
  <c r="T6" i="6"/>
  <c r="AW6" i="6"/>
  <c r="K9" i="6"/>
  <c r="AP9" i="6" s="1"/>
  <c r="AL10" i="6"/>
  <c r="AF12" i="6"/>
  <c r="AL12" i="6" s="1"/>
  <c r="G12" i="6"/>
  <c r="N12" i="6"/>
  <c r="U4" i="6"/>
  <c r="T4" i="6"/>
  <c r="AW4" i="6"/>
  <c r="R12" i="6"/>
  <c r="K7" i="6"/>
  <c r="AP7" i="6" s="1"/>
  <c r="AL8" i="6"/>
  <c r="AT9" i="6"/>
  <c r="AS9" i="6"/>
  <c r="AW11" i="6"/>
  <c r="AC11" i="6"/>
  <c r="AT11" i="6" s="1"/>
  <c r="AR11" i="6"/>
  <c r="J12" i="6"/>
  <c r="P12" i="6"/>
  <c r="W12" i="6"/>
  <c r="AD12" i="6" s="1"/>
  <c r="AD4" i="6"/>
  <c r="K5" i="6"/>
  <c r="AP5" i="6" s="1"/>
  <c r="AL6" i="6"/>
  <c r="AS6" i="6"/>
  <c r="T7" i="6"/>
  <c r="K8" i="6"/>
  <c r="AP8" i="6" s="1"/>
  <c r="AW9" i="6"/>
  <c r="AC9" i="6"/>
  <c r="AR9" i="6"/>
  <c r="AU10" i="6"/>
  <c r="T10" i="6"/>
  <c r="AW10" i="6"/>
  <c r="AL11" i="6"/>
  <c r="AU11" i="6"/>
  <c r="E12" i="6"/>
  <c r="AL4" i="6"/>
  <c r="T5" i="6"/>
  <c r="U5" i="6"/>
  <c r="K6" i="6"/>
  <c r="AP6" i="6" s="1"/>
  <c r="AW7" i="6"/>
  <c r="AC7" i="6"/>
  <c r="AU8" i="6"/>
  <c r="T8" i="6"/>
  <c r="AW8" i="6"/>
  <c r="AL9" i="6"/>
  <c r="AU9" i="6"/>
  <c r="AC10" i="6"/>
  <c r="K11" i="6"/>
  <c r="AP11" i="6" s="1"/>
  <c r="AV11" i="6"/>
  <c r="AC4" i="6"/>
  <c r="AS9" i="5"/>
  <c r="AS10" i="5"/>
  <c r="AU10" i="5"/>
  <c r="AS8" i="5"/>
  <c r="AU8" i="5"/>
  <c r="AC6" i="5"/>
  <c r="AU7" i="5"/>
  <c r="T7" i="5"/>
  <c r="AW7" i="5"/>
  <c r="K10" i="5"/>
  <c r="AP10" i="5" s="1"/>
  <c r="AL11" i="5"/>
  <c r="AA12" i="5"/>
  <c r="AH12" i="5"/>
  <c r="P12" i="5"/>
  <c r="AW4" i="5"/>
  <c r="AD4" i="5"/>
  <c r="AC4" i="5"/>
  <c r="AV4" i="5" s="1"/>
  <c r="AU5" i="5"/>
  <c r="T5" i="5"/>
  <c r="AW5" i="5"/>
  <c r="AL6" i="5"/>
  <c r="AC7" i="5"/>
  <c r="K8" i="5"/>
  <c r="AP8" i="5" s="1"/>
  <c r="AL9" i="5"/>
  <c r="T10" i="5"/>
  <c r="K11" i="5"/>
  <c r="AP11" i="5" s="1"/>
  <c r="W12" i="5"/>
  <c r="AD12" i="5" s="1"/>
  <c r="K4" i="5"/>
  <c r="AP4" i="5" s="1"/>
  <c r="AL4" i="5"/>
  <c r="AM4" i="5"/>
  <c r="AC5" i="5"/>
  <c r="K6" i="5"/>
  <c r="AP6" i="5" s="1"/>
  <c r="AL7" i="5"/>
  <c r="AS7" i="5"/>
  <c r="T8" i="5"/>
  <c r="K9" i="5"/>
  <c r="AP9" i="5" s="1"/>
  <c r="AW10" i="5"/>
  <c r="AC10" i="5"/>
  <c r="AU11" i="5"/>
  <c r="T11" i="5"/>
  <c r="AW11" i="5"/>
  <c r="G12" i="5"/>
  <c r="K12" i="5" s="1"/>
  <c r="AP12" i="5" s="1"/>
  <c r="L4" i="5"/>
  <c r="AQ4" i="5" s="1"/>
  <c r="AF12" i="5"/>
  <c r="AM5" i="5"/>
  <c r="AL5" i="5"/>
  <c r="AS5" i="5"/>
  <c r="T6" i="5"/>
  <c r="U6" i="5"/>
  <c r="K7" i="5"/>
  <c r="AP7" i="5" s="1"/>
  <c r="AW8" i="5"/>
  <c r="AC8" i="5"/>
  <c r="AU9" i="5"/>
  <c r="T9" i="5"/>
  <c r="AW9" i="5"/>
  <c r="AL10" i="5"/>
  <c r="AC11" i="5"/>
  <c r="AW12" i="5"/>
  <c r="N12" i="5"/>
  <c r="U12" i="5" s="1"/>
  <c r="AM12" i="5"/>
  <c r="AU8" i="4"/>
  <c r="AS8" i="4"/>
  <c r="L9" i="4"/>
  <c r="AQ9" i="4" s="1"/>
  <c r="K9" i="4"/>
  <c r="AP9" i="4" s="1"/>
  <c r="AR4" i="4"/>
  <c r="T9" i="4"/>
  <c r="AT4" i="4"/>
  <c r="AC9" i="4"/>
  <c r="AL9" i="4"/>
  <c r="AT7" i="4"/>
  <c r="AV7" i="4"/>
  <c r="AR7" i="4"/>
  <c r="AM9" i="4"/>
  <c r="AV6" i="4"/>
  <c r="AR6" i="4"/>
  <c r="AT6" i="4"/>
  <c r="AS7" i="4"/>
  <c r="AU7" i="4"/>
  <c r="AT5" i="4"/>
  <c r="AV5" i="4"/>
  <c r="AR5" i="4"/>
  <c r="AU6" i="4"/>
  <c r="AS6" i="4"/>
  <c r="AV8" i="4"/>
  <c r="AR8" i="4"/>
  <c r="AT8" i="4"/>
  <c r="L4" i="4"/>
  <c r="AQ4" i="4" s="1"/>
  <c r="AD4" i="4"/>
  <c r="U5" i="4"/>
  <c r="AD8" i="4"/>
  <c r="AH9" i="4"/>
  <c r="AW9" i="4" s="1"/>
  <c r="AL4" i="4"/>
  <c r="AV4" i="4" s="1"/>
  <c r="W9" i="4"/>
  <c r="AD9" i="4" s="1"/>
  <c r="AW4" i="4"/>
  <c r="U4" i="4"/>
  <c r="AW7" i="4"/>
  <c r="K4" i="4"/>
  <c r="AP4" i="4" s="1"/>
  <c r="U9" i="4"/>
  <c r="AU8" i="3"/>
  <c r="AS8" i="3"/>
  <c r="L9" i="3"/>
  <c r="AQ9" i="3" s="1"/>
  <c r="K9" i="3"/>
  <c r="AP9" i="3" s="1"/>
  <c r="AV4" i="3"/>
  <c r="T9" i="3"/>
  <c r="AC9" i="3"/>
  <c r="AV6" i="3"/>
  <c r="AR6" i="3"/>
  <c r="AT6" i="3"/>
  <c r="AV8" i="3"/>
  <c r="AR8" i="3"/>
  <c r="AT8" i="3"/>
  <c r="AU6" i="3"/>
  <c r="AS6" i="3"/>
  <c r="AT5" i="3"/>
  <c r="AV5" i="3"/>
  <c r="AR5" i="3"/>
  <c r="AT7" i="3"/>
  <c r="AV7" i="3"/>
  <c r="AR7" i="3"/>
  <c r="L4" i="3"/>
  <c r="AQ4" i="3" s="1"/>
  <c r="AD4" i="3"/>
  <c r="AW4" i="3"/>
  <c r="U5" i="3"/>
  <c r="AW6" i="3"/>
  <c r="U7" i="3"/>
  <c r="AW8" i="3"/>
  <c r="AH9" i="3"/>
  <c r="AL9" i="3" s="1"/>
  <c r="W9" i="3"/>
  <c r="AD9" i="3" s="1"/>
  <c r="U4" i="3"/>
  <c r="K4" i="3"/>
  <c r="AP4" i="3" s="1"/>
  <c r="U9" i="3"/>
  <c r="AS5" i="2"/>
  <c r="AU5" i="2"/>
  <c r="AQ8" i="2"/>
  <c r="AS8" i="2"/>
  <c r="AS6" i="2"/>
  <c r="AN12" i="2"/>
  <c r="AO12" i="2" s="1"/>
  <c r="W12" i="2"/>
  <c r="K5" i="2"/>
  <c r="AP5" i="2" s="1"/>
  <c r="AL6" i="2"/>
  <c r="AS7" i="2"/>
  <c r="AW9" i="2"/>
  <c r="AC9" i="2"/>
  <c r="AT9" i="2" s="1"/>
  <c r="AU10" i="2"/>
  <c r="T10" i="2"/>
  <c r="T12" i="2" s="1"/>
  <c r="AW10" i="2"/>
  <c r="AL11" i="2"/>
  <c r="E12" i="2"/>
  <c r="N12" i="2"/>
  <c r="U4" i="2"/>
  <c r="K7" i="2"/>
  <c r="AP7" i="2" s="1"/>
  <c r="AC11" i="2"/>
  <c r="AL4" i="2"/>
  <c r="T5" i="2"/>
  <c r="K6" i="2"/>
  <c r="AP6" i="2" s="1"/>
  <c r="AW7" i="2"/>
  <c r="AC7" i="2"/>
  <c r="AT7" i="2" s="1"/>
  <c r="AR7" i="2"/>
  <c r="AU8" i="2"/>
  <c r="T8" i="2"/>
  <c r="AW8" i="2"/>
  <c r="AL9" i="2"/>
  <c r="AU9" i="2"/>
  <c r="AC10" i="2"/>
  <c r="K11" i="2"/>
  <c r="AP11" i="2" s="1"/>
  <c r="AR4" i="2"/>
  <c r="AL8" i="2"/>
  <c r="P12" i="2"/>
  <c r="K4" i="2"/>
  <c r="AP4" i="2" s="1"/>
  <c r="L4" i="2"/>
  <c r="AQ4" i="2" s="1"/>
  <c r="S12" i="2"/>
  <c r="AA12" i="2"/>
  <c r="AH12" i="2"/>
  <c r="AW5" i="2"/>
  <c r="AC5" i="2"/>
  <c r="AU6" i="2"/>
  <c r="T6" i="2"/>
  <c r="AW6" i="2"/>
  <c r="AL7" i="2"/>
  <c r="AU7" i="2"/>
  <c r="AC8" i="2"/>
  <c r="K9" i="2"/>
  <c r="AP9" i="2" s="1"/>
  <c r="AV9" i="2"/>
  <c r="AL10" i="2"/>
  <c r="AS10" i="2"/>
  <c r="T11" i="2"/>
  <c r="U11" i="2"/>
  <c r="AF12" i="2"/>
  <c r="AL12" i="2" s="1"/>
  <c r="AC4" i="2"/>
  <c r="AV4" i="2" s="1"/>
  <c r="AU4" i="14" l="1"/>
  <c r="AS4" i="14"/>
  <c r="AW5" i="14"/>
  <c r="AV4" i="14"/>
  <c r="AR4" i="14"/>
  <c r="AT4" i="14"/>
  <c r="AS5" i="14"/>
  <c r="AU5" i="14"/>
  <c r="AV5" i="14"/>
  <c r="AR5" i="14"/>
  <c r="AT5" i="14"/>
  <c r="AU4" i="13"/>
  <c r="AV4" i="13"/>
  <c r="AV11" i="13"/>
  <c r="AT11" i="13"/>
  <c r="AR11" i="13"/>
  <c r="AS11" i="13"/>
  <c r="AU11" i="13"/>
  <c r="AS9" i="13"/>
  <c r="AU9" i="13"/>
  <c r="AT4" i="13"/>
  <c r="AS4" i="13"/>
  <c r="AS9" i="12"/>
  <c r="AU9" i="12"/>
  <c r="AS5" i="12"/>
  <c r="AU5" i="12"/>
  <c r="AS11" i="12"/>
  <c r="AU11" i="12"/>
  <c r="AT4" i="12"/>
  <c r="AS7" i="12"/>
  <c r="AU7" i="12"/>
  <c r="AV11" i="12"/>
  <c r="AR11" i="12"/>
  <c r="AT11" i="12"/>
  <c r="AU4" i="12"/>
  <c r="AS4" i="12"/>
  <c r="AR4" i="12"/>
  <c r="AU4" i="11"/>
  <c r="AS4" i="11"/>
  <c r="AT4" i="11"/>
  <c r="AS5" i="11"/>
  <c r="AU5" i="11"/>
  <c r="AW9" i="11"/>
  <c r="AV4" i="11"/>
  <c r="AM9" i="11"/>
  <c r="AS7" i="11"/>
  <c r="AU7" i="11"/>
  <c r="AV9" i="11"/>
  <c r="AR9" i="11"/>
  <c r="AT9" i="11"/>
  <c r="AS9" i="11"/>
  <c r="AU9" i="11"/>
  <c r="AR4" i="11"/>
  <c r="AS4" i="10"/>
  <c r="AU4" i="10"/>
  <c r="AV8" i="10"/>
  <c r="AR8" i="10"/>
  <c r="AV4" i="10"/>
  <c r="AS6" i="10"/>
  <c r="AU6" i="10"/>
  <c r="AT4" i="10"/>
  <c r="AS8" i="10"/>
  <c r="AU8" i="10"/>
  <c r="AR4" i="10"/>
  <c r="K8" i="10"/>
  <c r="AP8" i="10" s="1"/>
  <c r="AS5" i="9"/>
  <c r="AU5" i="9"/>
  <c r="AS11" i="9"/>
  <c r="AU11" i="9"/>
  <c r="AT4" i="9"/>
  <c r="AS9" i="9"/>
  <c r="AU9" i="9"/>
  <c r="AS7" i="9"/>
  <c r="AU7" i="9"/>
  <c r="AV11" i="9"/>
  <c r="AR11" i="9"/>
  <c r="AT11" i="9"/>
  <c r="AU4" i="9"/>
  <c r="AS4" i="9"/>
  <c r="AR4" i="9"/>
  <c r="AS4" i="8"/>
  <c r="AU4" i="8"/>
  <c r="AM8" i="8"/>
  <c r="AW8" i="8"/>
  <c r="AT4" i="8"/>
  <c r="AS8" i="8"/>
  <c r="AU8" i="8"/>
  <c r="AR4" i="8"/>
  <c r="K8" i="8"/>
  <c r="AP8" i="8" s="1"/>
  <c r="AV4" i="8"/>
  <c r="AS4" i="7"/>
  <c r="AU4" i="7"/>
  <c r="AS10" i="7"/>
  <c r="AU10" i="7"/>
  <c r="AS6" i="7"/>
  <c r="AU6" i="7"/>
  <c r="AW12" i="7"/>
  <c r="AV4" i="7"/>
  <c r="AV12" i="7"/>
  <c r="AR12" i="7"/>
  <c r="AT12" i="7"/>
  <c r="AS8" i="7"/>
  <c r="AU8" i="7"/>
  <c r="AT4" i="7"/>
  <c r="AS12" i="7"/>
  <c r="AU12" i="7"/>
  <c r="AT5" i="6"/>
  <c r="AV5" i="6"/>
  <c r="AR5" i="6"/>
  <c r="AT7" i="6"/>
  <c r="AR7" i="6"/>
  <c r="AV7" i="6"/>
  <c r="AV9" i="6"/>
  <c r="AV4" i="6"/>
  <c r="AR4" i="6"/>
  <c r="T12" i="6"/>
  <c r="AT4" i="6"/>
  <c r="AV8" i="6"/>
  <c r="AR8" i="6"/>
  <c r="AT8" i="6"/>
  <c r="K12" i="6"/>
  <c r="AP12" i="6" s="1"/>
  <c r="L12" i="6"/>
  <c r="AQ12" i="6" s="1"/>
  <c r="AV10" i="6"/>
  <c r="AR10" i="6"/>
  <c r="AT10" i="6"/>
  <c r="AU4" i="6"/>
  <c r="AS4" i="6"/>
  <c r="AM12" i="6"/>
  <c r="AC12" i="6"/>
  <c r="AS5" i="6"/>
  <c r="AU5" i="6"/>
  <c r="AW12" i="6"/>
  <c r="U12" i="6"/>
  <c r="AV6" i="6"/>
  <c r="AR6" i="6"/>
  <c r="AT6" i="6"/>
  <c r="AU12" i="5"/>
  <c r="AT8" i="5"/>
  <c r="AR8" i="5"/>
  <c r="AV8" i="5"/>
  <c r="AS4" i="5"/>
  <c r="AS6" i="5"/>
  <c r="AU6" i="5"/>
  <c r="L12" i="5"/>
  <c r="AQ12" i="5" s="1"/>
  <c r="AT6" i="5"/>
  <c r="AV6" i="5"/>
  <c r="AR6" i="5"/>
  <c r="AL12" i="5"/>
  <c r="AT4" i="5"/>
  <c r="AV11" i="5"/>
  <c r="AR11" i="5"/>
  <c r="AT11" i="5"/>
  <c r="AT10" i="5"/>
  <c r="AR10" i="5"/>
  <c r="AV10" i="5"/>
  <c r="AR4" i="5"/>
  <c r="AV9" i="5"/>
  <c r="AR9" i="5"/>
  <c r="AT9" i="5"/>
  <c r="AC12" i="5"/>
  <c r="AU4" i="5"/>
  <c r="AV5" i="5"/>
  <c r="AR5" i="5"/>
  <c r="AT5" i="5"/>
  <c r="AV7" i="5"/>
  <c r="AR7" i="5"/>
  <c r="AT7" i="5"/>
  <c r="T12" i="5"/>
  <c r="AS4" i="4"/>
  <c r="AU4" i="4"/>
  <c r="AS9" i="4"/>
  <c r="AU9" i="4"/>
  <c r="AS5" i="4"/>
  <c r="AU5" i="4"/>
  <c r="AV9" i="4"/>
  <c r="AR9" i="4"/>
  <c r="AT9" i="4"/>
  <c r="AW9" i="3"/>
  <c r="AT4" i="3"/>
  <c r="AU4" i="3"/>
  <c r="AS4" i="3"/>
  <c r="AV9" i="3"/>
  <c r="AR9" i="3"/>
  <c r="AT9" i="3"/>
  <c r="AM9" i="3"/>
  <c r="AS7" i="3"/>
  <c r="AU7" i="3"/>
  <c r="AR4" i="3"/>
  <c r="AS9" i="3"/>
  <c r="AU9" i="3"/>
  <c r="AS5" i="3"/>
  <c r="AU5" i="3"/>
  <c r="AT12" i="2"/>
  <c r="AV6" i="2"/>
  <c r="AR6" i="2"/>
  <c r="AT6" i="2"/>
  <c r="AT4" i="2"/>
  <c r="AR9" i="2"/>
  <c r="AV7" i="2"/>
  <c r="AW12" i="2"/>
  <c r="U12" i="2"/>
  <c r="AM12" i="2"/>
  <c r="AT5" i="2"/>
  <c r="AR5" i="2"/>
  <c r="AV5" i="2"/>
  <c r="AU4" i="2"/>
  <c r="AS4" i="2"/>
  <c r="AS11" i="2"/>
  <c r="AU11" i="2"/>
  <c r="AV10" i="2"/>
  <c r="AR10" i="2"/>
  <c r="AT10" i="2"/>
  <c r="AC12" i="2"/>
  <c r="AV12" i="2" s="1"/>
  <c r="AT11" i="2"/>
  <c r="AR11" i="2"/>
  <c r="AV11" i="2"/>
  <c r="AV8" i="2"/>
  <c r="AR8" i="2"/>
  <c r="AT8" i="2"/>
  <c r="K12" i="2"/>
  <c r="AP12" i="2" s="1"/>
  <c r="L12" i="2"/>
  <c r="AQ12" i="2" s="1"/>
  <c r="AD12" i="2"/>
  <c r="AA4" i="1"/>
  <c r="I7" i="1"/>
  <c r="AI81" i="1"/>
  <c r="AG81" i="1"/>
  <c r="AE81" i="1"/>
  <c r="Z81" i="1"/>
  <c r="X81" i="1"/>
  <c r="V81" i="1"/>
  <c r="Q81" i="1"/>
  <c r="O81" i="1"/>
  <c r="M81" i="1"/>
  <c r="H81" i="1"/>
  <c r="F81" i="1"/>
  <c r="D81" i="1"/>
  <c r="AN80" i="1"/>
  <c r="AO80" i="1" s="1"/>
  <c r="AK80" i="1"/>
  <c r="AJ80" i="1"/>
  <c r="AH80" i="1"/>
  <c r="AF80" i="1"/>
  <c r="AB80" i="1"/>
  <c r="AA80" i="1"/>
  <c r="Y80" i="1"/>
  <c r="W80" i="1"/>
  <c r="S80" i="1"/>
  <c r="R80" i="1"/>
  <c r="P80" i="1"/>
  <c r="N80" i="1"/>
  <c r="J80" i="1"/>
  <c r="I80" i="1"/>
  <c r="G80" i="1"/>
  <c r="E80" i="1"/>
  <c r="AN79" i="1"/>
  <c r="AO79" i="1" s="1"/>
  <c r="AK79" i="1"/>
  <c r="AJ79" i="1"/>
  <c r="AH79" i="1"/>
  <c r="AF79" i="1"/>
  <c r="AB79" i="1"/>
  <c r="AA79" i="1"/>
  <c r="Y79" i="1"/>
  <c r="W79" i="1"/>
  <c r="S79" i="1"/>
  <c r="R79" i="1"/>
  <c r="P79" i="1"/>
  <c r="N79" i="1"/>
  <c r="J79" i="1"/>
  <c r="I79" i="1"/>
  <c r="G79" i="1"/>
  <c r="E79" i="1"/>
  <c r="AN78" i="1"/>
  <c r="AO78" i="1" s="1"/>
  <c r="AK78" i="1"/>
  <c r="AJ78" i="1"/>
  <c r="AH78" i="1"/>
  <c r="AF78" i="1"/>
  <c r="AB78" i="1"/>
  <c r="AA78" i="1"/>
  <c r="Y78" i="1"/>
  <c r="W78" i="1"/>
  <c r="S78" i="1"/>
  <c r="R78" i="1"/>
  <c r="P78" i="1"/>
  <c r="N78" i="1"/>
  <c r="J78" i="1"/>
  <c r="I78" i="1"/>
  <c r="G78" i="1"/>
  <c r="E78" i="1"/>
  <c r="AN77" i="1"/>
  <c r="AO77" i="1" s="1"/>
  <c r="AK77" i="1"/>
  <c r="AJ77" i="1"/>
  <c r="AH77" i="1"/>
  <c r="AF77" i="1"/>
  <c r="AB77" i="1"/>
  <c r="AA77" i="1"/>
  <c r="Y77" i="1"/>
  <c r="W77" i="1"/>
  <c r="S77" i="1"/>
  <c r="R77" i="1"/>
  <c r="P77" i="1"/>
  <c r="N77" i="1"/>
  <c r="J77" i="1"/>
  <c r="I77" i="1"/>
  <c r="G77" i="1"/>
  <c r="E77" i="1"/>
  <c r="AN76" i="1"/>
  <c r="AO76" i="1" s="1"/>
  <c r="AK76" i="1"/>
  <c r="AJ76" i="1"/>
  <c r="AH76" i="1"/>
  <c r="AF76" i="1"/>
  <c r="AB76" i="1"/>
  <c r="AA76" i="1"/>
  <c r="Y76" i="1"/>
  <c r="W76" i="1"/>
  <c r="S76" i="1"/>
  <c r="R76" i="1"/>
  <c r="P76" i="1"/>
  <c r="N76" i="1"/>
  <c r="J76" i="1"/>
  <c r="I76" i="1"/>
  <c r="G76" i="1"/>
  <c r="E76" i="1"/>
  <c r="AN75" i="1"/>
  <c r="AO75" i="1" s="1"/>
  <c r="AK75" i="1"/>
  <c r="AJ75" i="1"/>
  <c r="AH75" i="1"/>
  <c r="AF75" i="1"/>
  <c r="AB75" i="1"/>
  <c r="AA75" i="1"/>
  <c r="Y75" i="1"/>
  <c r="W75" i="1"/>
  <c r="S75" i="1"/>
  <c r="R75" i="1"/>
  <c r="P75" i="1"/>
  <c r="N75" i="1"/>
  <c r="J75" i="1"/>
  <c r="I75" i="1"/>
  <c r="G75" i="1"/>
  <c r="E75" i="1"/>
  <c r="AN74" i="1"/>
  <c r="AO74" i="1" s="1"/>
  <c r="AK74" i="1"/>
  <c r="AJ74" i="1"/>
  <c r="AH74" i="1"/>
  <c r="AF74" i="1"/>
  <c r="AB74" i="1"/>
  <c r="AA74" i="1"/>
  <c r="Y74" i="1"/>
  <c r="W74" i="1"/>
  <c r="S74" i="1"/>
  <c r="R74" i="1"/>
  <c r="P74" i="1"/>
  <c r="N74" i="1"/>
  <c r="J74" i="1"/>
  <c r="I74" i="1"/>
  <c r="G74" i="1"/>
  <c r="E74" i="1"/>
  <c r="AN73" i="1"/>
  <c r="AO73" i="1" s="1"/>
  <c r="AK73" i="1"/>
  <c r="AJ73" i="1"/>
  <c r="AH73" i="1"/>
  <c r="AF73" i="1"/>
  <c r="AB73" i="1"/>
  <c r="AA73" i="1"/>
  <c r="Y73" i="1"/>
  <c r="W73" i="1"/>
  <c r="S73" i="1"/>
  <c r="R73" i="1"/>
  <c r="P73" i="1"/>
  <c r="N73" i="1"/>
  <c r="J73" i="1"/>
  <c r="I73" i="1"/>
  <c r="G73" i="1"/>
  <c r="E73" i="1"/>
  <c r="AN72" i="1"/>
  <c r="AO72" i="1" s="1"/>
  <c r="AK72" i="1"/>
  <c r="AJ72" i="1"/>
  <c r="AH72" i="1"/>
  <c r="AF72" i="1"/>
  <c r="AB72" i="1"/>
  <c r="AA72" i="1"/>
  <c r="Y72" i="1"/>
  <c r="W72" i="1"/>
  <c r="S72" i="1"/>
  <c r="R72" i="1"/>
  <c r="P72" i="1"/>
  <c r="N72" i="1"/>
  <c r="J72" i="1"/>
  <c r="I72" i="1"/>
  <c r="G72" i="1"/>
  <c r="E72" i="1"/>
  <c r="AN71" i="1"/>
  <c r="AO71" i="1" s="1"/>
  <c r="AK71" i="1"/>
  <c r="AJ71" i="1"/>
  <c r="AH71" i="1"/>
  <c r="AF71" i="1"/>
  <c r="AB71" i="1"/>
  <c r="AA71" i="1"/>
  <c r="Y71" i="1"/>
  <c r="W71" i="1"/>
  <c r="S71" i="1"/>
  <c r="R71" i="1"/>
  <c r="P71" i="1"/>
  <c r="N71" i="1"/>
  <c r="J71" i="1"/>
  <c r="I71" i="1"/>
  <c r="G71" i="1"/>
  <c r="E71" i="1"/>
  <c r="AN70" i="1"/>
  <c r="AO70" i="1" s="1"/>
  <c r="AK70" i="1"/>
  <c r="AJ70" i="1"/>
  <c r="AH70" i="1"/>
  <c r="AF70" i="1"/>
  <c r="AB70" i="1"/>
  <c r="AA70" i="1"/>
  <c r="Y70" i="1"/>
  <c r="W70" i="1"/>
  <c r="S70" i="1"/>
  <c r="R70" i="1"/>
  <c r="P70" i="1"/>
  <c r="N70" i="1"/>
  <c r="J70" i="1"/>
  <c r="I70" i="1"/>
  <c r="G70" i="1"/>
  <c r="E70" i="1"/>
  <c r="AN69" i="1"/>
  <c r="AO69" i="1" s="1"/>
  <c r="AK69" i="1"/>
  <c r="AJ69" i="1"/>
  <c r="AH69" i="1"/>
  <c r="AF69" i="1"/>
  <c r="AB69" i="1"/>
  <c r="AA69" i="1"/>
  <c r="Y69" i="1"/>
  <c r="W69" i="1"/>
  <c r="S69" i="1"/>
  <c r="R69" i="1"/>
  <c r="P69" i="1"/>
  <c r="N69" i="1"/>
  <c r="J69" i="1"/>
  <c r="I69" i="1"/>
  <c r="G69" i="1"/>
  <c r="E69" i="1"/>
  <c r="AN68" i="1"/>
  <c r="AO68" i="1" s="1"/>
  <c r="AK68" i="1"/>
  <c r="AJ68" i="1"/>
  <c r="AH68" i="1"/>
  <c r="AF68" i="1"/>
  <c r="AB68" i="1"/>
  <c r="AA68" i="1"/>
  <c r="Y68" i="1"/>
  <c r="W68" i="1"/>
  <c r="S68" i="1"/>
  <c r="R68" i="1"/>
  <c r="P68" i="1"/>
  <c r="N68" i="1"/>
  <c r="J68" i="1"/>
  <c r="I68" i="1"/>
  <c r="G68" i="1"/>
  <c r="E68" i="1"/>
  <c r="AN67" i="1"/>
  <c r="AO67" i="1" s="1"/>
  <c r="AK67" i="1"/>
  <c r="AJ67" i="1"/>
  <c r="AH67" i="1"/>
  <c r="AF67" i="1"/>
  <c r="AB67" i="1"/>
  <c r="AA67" i="1"/>
  <c r="Y67" i="1"/>
  <c r="W67" i="1"/>
  <c r="S67" i="1"/>
  <c r="R67" i="1"/>
  <c r="P67" i="1"/>
  <c r="N67" i="1"/>
  <c r="J67" i="1"/>
  <c r="I67" i="1"/>
  <c r="G67" i="1"/>
  <c r="E67" i="1"/>
  <c r="AN66" i="1"/>
  <c r="AO66" i="1" s="1"/>
  <c r="AK66" i="1"/>
  <c r="AJ66" i="1"/>
  <c r="AH66" i="1"/>
  <c r="AF66" i="1"/>
  <c r="AB66" i="1"/>
  <c r="AA66" i="1"/>
  <c r="Y66" i="1"/>
  <c r="W66" i="1"/>
  <c r="S66" i="1"/>
  <c r="R66" i="1"/>
  <c r="P66" i="1"/>
  <c r="N66" i="1"/>
  <c r="J66" i="1"/>
  <c r="I66" i="1"/>
  <c r="G66" i="1"/>
  <c r="E66" i="1"/>
  <c r="AN65" i="1"/>
  <c r="AO65" i="1" s="1"/>
  <c r="AK65" i="1"/>
  <c r="AJ65" i="1"/>
  <c r="AH65" i="1"/>
  <c r="AF65" i="1"/>
  <c r="AB65" i="1"/>
  <c r="AA65" i="1"/>
  <c r="Y65" i="1"/>
  <c r="W65" i="1"/>
  <c r="S65" i="1"/>
  <c r="R65" i="1"/>
  <c r="P65" i="1"/>
  <c r="N65" i="1"/>
  <c r="J65" i="1"/>
  <c r="I65" i="1"/>
  <c r="G65" i="1"/>
  <c r="E65" i="1"/>
  <c r="AN64" i="1"/>
  <c r="AO64" i="1" s="1"/>
  <c r="AK64" i="1"/>
  <c r="AJ64" i="1"/>
  <c r="AH64" i="1"/>
  <c r="AF64" i="1"/>
  <c r="AB64" i="1"/>
  <c r="AA64" i="1"/>
  <c r="Y64" i="1"/>
  <c r="W64" i="1"/>
  <c r="S64" i="1"/>
  <c r="R64" i="1"/>
  <c r="P64" i="1"/>
  <c r="N64" i="1"/>
  <c r="J64" i="1"/>
  <c r="I64" i="1"/>
  <c r="G64" i="1"/>
  <c r="E64" i="1"/>
  <c r="AN63" i="1"/>
  <c r="AO63" i="1" s="1"/>
  <c r="AK63" i="1"/>
  <c r="AJ63" i="1"/>
  <c r="AH63" i="1"/>
  <c r="AF63" i="1"/>
  <c r="AB63" i="1"/>
  <c r="AA63" i="1"/>
  <c r="Y63" i="1"/>
  <c r="W63" i="1"/>
  <c r="S63" i="1"/>
  <c r="R63" i="1"/>
  <c r="P63" i="1"/>
  <c r="N63" i="1"/>
  <c r="J63" i="1"/>
  <c r="I63" i="1"/>
  <c r="G63" i="1"/>
  <c r="E63" i="1"/>
  <c r="AN62" i="1"/>
  <c r="AO62" i="1" s="1"/>
  <c r="AK62" i="1"/>
  <c r="AJ62" i="1"/>
  <c r="AH62" i="1"/>
  <c r="AF62" i="1"/>
  <c r="AB62" i="1"/>
  <c r="AA62" i="1"/>
  <c r="Y62" i="1"/>
  <c r="W62" i="1"/>
  <c r="S62" i="1"/>
  <c r="R62" i="1"/>
  <c r="P62" i="1"/>
  <c r="N62" i="1"/>
  <c r="J62" i="1"/>
  <c r="I62" i="1"/>
  <c r="G62" i="1"/>
  <c r="E62" i="1"/>
  <c r="AN61" i="1"/>
  <c r="AO61" i="1" s="1"/>
  <c r="AK61" i="1"/>
  <c r="AJ61" i="1"/>
  <c r="AH61" i="1"/>
  <c r="AF61" i="1"/>
  <c r="AB61" i="1"/>
  <c r="AA61" i="1"/>
  <c r="Y61" i="1"/>
  <c r="W61" i="1"/>
  <c r="S61" i="1"/>
  <c r="R61" i="1"/>
  <c r="P61" i="1"/>
  <c r="N61" i="1"/>
  <c r="J61" i="1"/>
  <c r="I61" i="1"/>
  <c r="G61" i="1"/>
  <c r="E61" i="1"/>
  <c r="AN60" i="1"/>
  <c r="AO60" i="1" s="1"/>
  <c r="AK60" i="1"/>
  <c r="AJ60" i="1"/>
  <c r="AH60" i="1"/>
  <c r="AF60" i="1"/>
  <c r="AB60" i="1"/>
  <c r="AA60" i="1"/>
  <c r="Y60" i="1"/>
  <c r="W60" i="1"/>
  <c r="S60" i="1"/>
  <c r="R60" i="1"/>
  <c r="P60" i="1"/>
  <c r="N60" i="1"/>
  <c r="J60" i="1"/>
  <c r="I60" i="1"/>
  <c r="G60" i="1"/>
  <c r="E60" i="1"/>
  <c r="AN59" i="1"/>
  <c r="AO59" i="1" s="1"/>
  <c r="AK59" i="1"/>
  <c r="AJ59" i="1"/>
  <c r="AH59" i="1"/>
  <c r="AF59" i="1"/>
  <c r="AB59" i="1"/>
  <c r="AA59" i="1"/>
  <c r="Y59" i="1"/>
  <c r="W59" i="1"/>
  <c r="S59" i="1"/>
  <c r="R59" i="1"/>
  <c r="P59" i="1"/>
  <c r="N59" i="1"/>
  <c r="J59" i="1"/>
  <c r="I59" i="1"/>
  <c r="G59" i="1"/>
  <c r="E59" i="1"/>
  <c r="AN58" i="1"/>
  <c r="AO58" i="1" s="1"/>
  <c r="AK58" i="1"/>
  <c r="AJ58" i="1"/>
  <c r="AH58" i="1"/>
  <c r="AF58" i="1"/>
  <c r="AB58" i="1"/>
  <c r="AA58" i="1"/>
  <c r="Y58" i="1"/>
  <c r="W58" i="1"/>
  <c r="S58" i="1"/>
  <c r="R58" i="1"/>
  <c r="P58" i="1"/>
  <c r="N58" i="1"/>
  <c r="J58" i="1"/>
  <c r="I58" i="1"/>
  <c r="G58" i="1"/>
  <c r="E58" i="1"/>
  <c r="AN57" i="1"/>
  <c r="AO57" i="1" s="1"/>
  <c r="AK57" i="1"/>
  <c r="AJ57" i="1"/>
  <c r="AH57" i="1"/>
  <c r="AF57" i="1"/>
  <c r="AB57" i="1"/>
  <c r="AA57" i="1"/>
  <c r="Y57" i="1"/>
  <c r="W57" i="1"/>
  <c r="S57" i="1"/>
  <c r="R57" i="1"/>
  <c r="P57" i="1"/>
  <c r="N57" i="1"/>
  <c r="J57" i="1"/>
  <c r="I57" i="1"/>
  <c r="G57" i="1"/>
  <c r="E57" i="1"/>
  <c r="AN56" i="1"/>
  <c r="AO56" i="1" s="1"/>
  <c r="AK56" i="1"/>
  <c r="AJ56" i="1"/>
  <c r="AH56" i="1"/>
  <c r="AF56" i="1"/>
  <c r="AB56" i="1"/>
  <c r="AA56" i="1"/>
  <c r="Y56" i="1"/>
  <c r="W56" i="1"/>
  <c r="S56" i="1"/>
  <c r="R56" i="1"/>
  <c r="P56" i="1"/>
  <c r="N56" i="1"/>
  <c r="J56" i="1"/>
  <c r="I56" i="1"/>
  <c r="G56" i="1"/>
  <c r="E56" i="1"/>
  <c r="AN55" i="1"/>
  <c r="AO55" i="1" s="1"/>
  <c r="AK55" i="1"/>
  <c r="AJ55" i="1"/>
  <c r="AH55" i="1"/>
  <c r="AF55" i="1"/>
  <c r="AB55" i="1"/>
  <c r="AA55" i="1"/>
  <c r="Y55" i="1"/>
  <c r="W55" i="1"/>
  <c r="S55" i="1"/>
  <c r="R55" i="1"/>
  <c r="P55" i="1"/>
  <c r="N55" i="1"/>
  <c r="J55" i="1"/>
  <c r="I55" i="1"/>
  <c r="G55" i="1"/>
  <c r="E55" i="1"/>
  <c r="AN54" i="1"/>
  <c r="AO54" i="1" s="1"/>
  <c r="AK54" i="1"/>
  <c r="AJ54" i="1"/>
  <c r="AH54" i="1"/>
  <c r="AF54" i="1"/>
  <c r="AB54" i="1"/>
  <c r="AA54" i="1"/>
  <c r="Y54" i="1"/>
  <c r="W54" i="1"/>
  <c r="S54" i="1"/>
  <c r="R54" i="1"/>
  <c r="P54" i="1"/>
  <c r="N54" i="1"/>
  <c r="J54" i="1"/>
  <c r="I54" i="1"/>
  <c r="G54" i="1"/>
  <c r="E54" i="1"/>
  <c r="AN53" i="1"/>
  <c r="AO53" i="1" s="1"/>
  <c r="AK53" i="1"/>
  <c r="AJ53" i="1"/>
  <c r="AH53" i="1"/>
  <c r="AF53" i="1"/>
  <c r="AB53" i="1"/>
  <c r="AA53" i="1"/>
  <c r="Y53" i="1"/>
  <c r="W53" i="1"/>
  <c r="S53" i="1"/>
  <c r="R53" i="1"/>
  <c r="P53" i="1"/>
  <c r="N53" i="1"/>
  <c r="J53" i="1"/>
  <c r="I53" i="1"/>
  <c r="G53" i="1"/>
  <c r="E53" i="1"/>
  <c r="AN52" i="1"/>
  <c r="AO52" i="1" s="1"/>
  <c r="AK52" i="1"/>
  <c r="AJ52" i="1"/>
  <c r="AH52" i="1"/>
  <c r="AF52" i="1"/>
  <c r="AB52" i="1"/>
  <c r="AA52" i="1"/>
  <c r="Y52" i="1"/>
  <c r="W52" i="1"/>
  <c r="S52" i="1"/>
  <c r="R52" i="1"/>
  <c r="P52" i="1"/>
  <c r="N52" i="1"/>
  <c r="J52" i="1"/>
  <c r="I52" i="1"/>
  <c r="G52" i="1"/>
  <c r="E52" i="1"/>
  <c r="AN51" i="1"/>
  <c r="AO51" i="1" s="1"/>
  <c r="AK51" i="1"/>
  <c r="AJ51" i="1"/>
  <c r="AH51" i="1"/>
  <c r="AF51" i="1"/>
  <c r="AB51" i="1"/>
  <c r="AA51" i="1"/>
  <c r="Y51" i="1"/>
  <c r="W51" i="1"/>
  <c r="S51" i="1"/>
  <c r="R51" i="1"/>
  <c r="P51" i="1"/>
  <c r="N51" i="1"/>
  <c r="J51" i="1"/>
  <c r="I51" i="1"/>
  <c r="G51" i="1"/>
  <c r="E51" i="1"/>
  <c r="AN50" i="1"/>
  <c r="AO50" i="1" s="1"/>
  <c r="AK50" i="1"/>
  <c r="AJ50" i="1"/>
  <c r="AH50" i="1"/>
  <c r="AF50" i="1"/>
  <c r="AB50" i="1"/>
  <c r="AA50" i="1"/>
  <c r="Y50" i="1"/>
  <c r="W50" i="1"/>
  <c r="S50" i="1"/>
  <c r="R50" i="1"/>
  <c r="P50" i="1"/>
  <c r="N50" i="1"/>
  <c r="J50" i="1"/>
  <c r="I50" i="1"/>
  <c r="G50" i="1"/>
  <c r="E50" i="1"/>
  <c r="AN49" i="1"/>
  <c r="AO49" i="1" s="1"/>
  <c r="AK49" i="1"/>
  <c r="AJ49" i="1"/>
  <c r="AH49" i="1"/>
  <c r="AF49" i="1"/>
  <c r="AB49" i="1"/>
  <c r="AA49" i="1"/>
  <c r="Y49" i="1"/>
  <c r="W49" i="1"/>
  <c r="S49" i="1"/>
  <c r="R49" i="1"/>
  <c r="P49" i="1"/>
  <c r="N49" i="1"/>
  <c r="J49" i="1"/>
  <c r="I49" i="1"/>
  <c r="G49" i="1"/>
  <c r="E49" i="1"/>
  <c r="AN48" i="1"/>
  <c r="AO48" i="1" s="1"/>
  <c r="AK48" i="1"/>
  <c r="AJ48" i="1"/>
  <c r="AH48" i="1"/>
  <c r="AF48" i="1"/>
  <c r="AB48" i="1"/>
  <c r="AA48" i="1"/>
  <c r="Y48" i="1"/>
  <c r="W48" i="1"/>
  <c r="S48" i="1"/>
  <c r="R48" i="1"/>
  <c r="P48" i="1"/>
  <c r="N48" i="1"/>
  <c r="J48" i="1"/>
  <c r="I48" i="1"/>
  <c r="G48" i="1"/>
  <c r="E48" i="1"/>
  <c r="AN47" i="1"/>
  <c r="AO47" i="1" s="1"/>
  <c r="AK47" i="1"/>
  <c r="AJ47" i="1"/>
  <c r="AH47" i="1"/>
  <c r="AF47" i="1"/>
  <c r="AB47" i="1"/>
  <c r="AA47" i="1"/>
  <c r="Y47" i="1"/>
  <c r="W47" i="1"/>
  <c r="S47" i="1"/>
  <c r="R47" i="1"/>
  <c r="P47" i="1"/>
  <c r="N47" i="1"/>
  <c r="J47" i="1"/>
  <c r="I47" i="1"/>
  <c r="G47" i="1"/>
  <c r="E47" i="1"/>
  <c r="AN46" i="1"/>
  <c r="AO46" i="1" s="1"/>
  <c r="AK46" i="1"/>
  <c r="AJ46" i="1"/>
  <c r="AH46" i="1"/>
  <c r="AF46" i="1"/>
  <c r="AB46" i="1"/>
  <c r="AA46" i="1"/>
  <c r="Y46" i="1"/>
  <c r="W46" i="1"/>
  <c r="S46" i="1"/>
  <c r="R46" i="1"/>
  <c r="P46" i="1"/>
  <c r="N46" i="1"/>
  <c r="J46" i="1"/>
  <c r="I46" i="1"/>
  <c r="G46" i="1"/>
  <c r="E46" i="1"/>
  <c r="AN45" i="1"/>
  <c r="AO45" i="1" s="1"/>
  <c r="AK45" i="1"/>
  <c r="AJ45" i="1"/>
  <c r="AH45" i="1"/>
  <c r="AF45" i="1"/>
  <c r="AB45" i="1"/>
  <c r="AA45" i="1"/>
  <c r="Y45" i="1"/>
  <c r="W45" i="1"/>
  <c r="S45" i="1"/>
  <c r="R45" i="1"/>
  <c r="P45" i="1"/>
  <c r="N45" i="1"/>
  <c r="J45" i="1"/>
  <c r="I45" i="1"/>
  <c r="G45" i="1"/>
  <c r="E45" i="1"/>
  <c r="AN44" i="1"/>
  <c r="AO44" i="1" s="1"/>
  <c r="AK44" i="1"/>
  <c r="AJ44" i="1"/>
  <c r="AH44" i="1"/>
  <c r="AF44" i="1"/>
  <c r="AB44" i="1"/>
  <c r="AA44" i="1"/>
  <c r="Y44" i="1"/>
  <c r="W44" i="1"/>
  <c r="S44" i="1"/>
  <c r="R44" i="1"/>
  <c r="P44" i="1"/>
  <c r="N44" i="1"/>
  <c r="J44" i="1"/>
  <c r="I44" i="1"/>
  <c r="G44" i="1"/>
  <c r="E44" i="1"/>
  <c r="AN43" i="1"/>
  <c r="AO43" i="1" s="1"/>
  <c r="AK43" i="1"/>
  <c r="AJ43" i="1"/>
  <c r="AH43" i="1"/>
  <c r="AF43" i="1"/>
  <c r="AB43" i="1"/>
  <c r="AA43" i="1"/>
  <c r="Y43" i="1"/>
  <c r="W43" i="1"/>
  <c r="S43" i="1"/>
  <c r="R43" i="1"/>
  <c r="P43" i="1"/>
  <c r="N43" i="1"/>
  <c r="J43" i="1"/>
  <c r="I43" i="1"/>
  <c r="G43" i="1"/>
  <c r="E43" i="1"/>
  <c r="AN42" i="1"/>
  <c r="AO42" i="1" s="1"/>
  <c r="AK42" i="1"/>
  <c r="AJ42" i="1"/>
  <c r="AH42" i="1"/>
  <c r="AF42" i="1"/>
  <c r="AB42" i="1"/>
  <c r="AA42" i="1"/>
  <c r="Y42" i="1"/>
  <c r="W42" i="1"/>
  <c r="S42" i="1"/>
  <c r="R42" i="1"/>
  <c r="P42" i="1"/>
  <c r="N42" i="1"/>
  <c r="J42" i="1"/>
  <c r="I42" i="1"/>
  <c r="G42" i="1"/>
  <c r="E42" i="1"/>
  <c r="AN41" i="1"/>
  <c r="AO41" i="1" s="1"/>
  <c r="AK41" i="1"/>
  <c r="AJ41" i="1"/>
  <c r="AH41" i="1"/>
  <c r="AF41" i="1"/>
  <c r="AB41" i="1"/>
  <c r="AA41" i="1"/>
  <c r="Y41" i="1"/>
  <c r="W41" i="1"/>
  <c r="S41" i="1"/>
  <c r="R41" i="1"/>
  <c r="P41" i="1"/>
  <c r="N41" i="1"/>
  <c r="J41" i="1"/>
  <c r="I41" i="1"/>
  <c r="G41" i="1"/>
  <c r="E41" i="1"/>
  <c r="AN40" i="1"/>
  <c r="AO40" i="1" s="1"/>
  <c r="AK40" i="1"/>
  <c r="AJ40" i="1"/>
  <c r="AH40" i="1"/>
  <c r="AF40" i="1"/>
  <c r="AB40" i="1"/>
  <c r="AA40" i="1"/>
  <c r="Y40" i="1"/>
  <c r="W40" i="1"/>
  <c r="S40" i="1"/>
  <c r="R40" i="1"/>
  <c r="P40" i="1"/>
  <c r="N40" i="1"/>
  <c r="J40" i="1"/>
  <c r="I40" i="1"/>
  <c r="G40" i="1"/>
  <c r="E40" i="1"/>
  <c r="AN39" i="1"/>
  <c r="AO39" i="1" s="1"/>
  <c r="AK39" i="1"/>
  <c r="AJ39" i="1"/>
  <c r="AH39" i="1"/>
  <c r="AF39" i="1"/>
  <c r="AB39" i="1"/>
  <c r="AA39" i="1"/>
  <c r="Y39" i="1"/>
  <c r="W39" i="1"/>
  <c r="S39" i="1"/>
  <c r="R39" i="1"/>
  <c r="P39" i="1"/>
  <c r="N39" i="1"/>
  <c r="J39" i="1"/>
  <c r="I39" i="1"/>
  <c r="G39" i="1"/>
  <c r="E39" i="1"/>
  <c r="AN38" i="1"/>
  <c r="AO38" i="1" s="1"/>
  <c r="AK38" i="1"/>
  <c r="AJ38" i="1"/>
  <c r="AH38" i="1"/>
  <c r="AF38" i="1"/>
  <c r="AB38" i="1"/>
  <c r="AA38" i="1"/>
  <c r="Y38" i="1"/>
  <c r="W38" i="1"/>
  <c r="S38" i="1"/>
  <c r="R38" i="1"/>
  <c r="P38" i="1"/>
  <c r="N38" i="1"/>
  <c r="J38" i="1"/>
  <c r="I38" i="1"/>
  <c r="G38" i="1"/>
  <c r="E38" i="1"/>
  <c r="AN37" i="1"/>
  <c r="AO37" i="1" s="1"/>
  <c r="AK37" i="1"/>
  <c r="AJ37" i="1"/>
  <c r="AH37" i="1"/>
  <c r="AF37" i="1"/>
  <c r="AB37" i="1"/>
  <c r="AA37" i="1"/>
  <c r="Y37" i="1"/>
  <c r="W37" i="1"/>
  <c r="S37" i="1"/>
  <c r="R37" i="1"/>
  <c r="P37" i="1"/>
  <c r="N37" i="1"/>
  <c r="J37" i="1"/>
  <c r="I37" i="1"/>
  <c r="G37" i="1"/>
  <c r="E37" i="1"/>
  <c r="AN36" i="1"/>
  <c r="AO36" i="1" s="1"/>
  <c r="AK36" i="1"/>
  <c r="AJ36" i="1"/>
  <c r="AH36" i="1"/>
  <c r="AF36" i="1"/>
  <c r="AB36" i="1"/>
  <c r="AA36" i="1"/>
  <c r="Y36" i="1"/>
  <c r="W36" i="1"/>
  <c r="S36" i="1"/>
  <c r="R36" i="1"/>
  <c r="P36" i="1"/>
  <c r="N36" i="1"/>
  <c r="J36" i="1"/>
  <c r="I36" i="1"/>
  <c r="G36" i="1"/>
  <c r="E36" i="1"/>
  <c r="AN35" i="1"/>
  <c r="AO35" i="1" s="1"/>
  <c r="AK35" i="1"/>
  <c r="AJ35" i="1"/>
  <c r="AH35" i="1"/>
  <c r="AF35" i="1"/>
  <c r="AB35" i="1"/>
  <c r="AA35" i="1"/>
  <c r="Y35" i="1"/>
  <c r="W35" i="1"/>
  <c r="S35" i="1"/>
  <c r="R35" i="1"/>
  <c r="P35" i="1"/>
  <c r="N35" i="1"/>
  <c r="J35" i="1"/>
  <c r="I35" i="1"/>
  <c r="G35" i="1"/>
  <c r="E35" i="1"/>
  <c r="AN34" i="1"/>
  <c r="AO34" i="1" s="1"/>
  <c r="AK34" i="1"/>
  <c r="AJ34" i="1"/>
  <c r="AH34" i="1"/>
  <c r="AF34" i="1"/>
  <c r="AB34" i="1"/>
  <c r="AA34" i="1"/>
  <c r="Y34" i="1"/>
  <c r="W34" i="1"/>
  <c r="S34" i="1"/>
  <c r="R34" i="1"/>
  <c r="P34" i="1"/>
  <c r="N34" i="1"/>
  <c r="J34" i="1"/>
  <c r="I34" i="1"/>
  <c r="G34" i="1"/>
  <c r="E34" i="1"/>
  <c r="AN33" i="1"/>
  <c r="AO33" i="1" s="1"/>
  <c r="AK33" i="1"/>
  <c r="AJ33" i="1"/>
  <c r="AH33" i="1"/>
  <c r="AF33" i="1"/>
  <c r="AB33" i="1"/>
  <c r="AA33" i="1"/>
  <c r="Y33" i="1"/>
  <c r="W33" i="1"/>
  <c r="S33" i="1"/>
  <c r="R33" i="1"/>
  <c r="P33" i="1"/>
  <c r="N33" i="1"/>
  <c r="J33" i="1"/>
  <c r="I33" i="1"/>
  <c r="G33" i="1"/>
  <c r="E33" i="1"/>
  <c r="AN32" i="1"/>
  <c r="AO32" i="1" s="1"/>
  <c r="AK32" i="1"/>
  <c r="AJ32" i="1"/>
  <c r="AH32" i="1"/>
  <c r="AF32" i="1"/>
  <c r="AB32" i="1"/>
  <c r="AA32" i="1"/>
  <c r="Y32" i="1"/>
  <c r="W32" i="1"/>
  <c r="S32" i="1"/>
  <c r="R32" i="1"/>
  <c r="P32" i="1"/>
  <c r="N32" i="1"/>
  <c r="J32" i="1"/>
  <c r="I32" i="1"/>
  <c r="G32" i="1"/>
  <c r="E32" i="1"/>
  <c r="AN31" i="1"/>
  <c r="AO31" i="1" s="1"/>
  <c r="AK31" i="1"/>
  <c r="AJ31" i="1"/>
  <c r="AH31" i="1"/>
  <c r="AF31" i="1"/>
  <c r="AB31" i="1"/>
  <c r="AA31" i="1"/>
  <c r="Y31" i="1"/>
  <c r="W31" i="1"/>
  <c r="S31" i="1"/>
  <c r="R31" i="1"/>
  <c r="P31" i="1"/>
  <c r="N31" i="1"/>
  <c r="J31" i="1"/>
  <c r="I31" i="1"/>
  <c r="G31" i="1"/>
  <c r="E31" i="1"/>
  <c r="AN30" i="1"/>
  <c r="AO30" i="1" s="1"/>
  <c r="AK30" i="1"/>
  <c r="AJ30" i="1"/>
  <c r="AH30" i="1"/>
  <c r="AF30" i="1"/>
  <c r="AB30" i="1"/>
  <c r="AA30" i="1"/>
  <c r="Y30" i="1"/>
  <c r="W30" i="1"/>
  <c r="S30" i="1"/>
  <c r="R30" i="1"/>
  <c r="P30" i="1"/>
  <c r="N30" i="1"/>
  <c r="J30" i="1"/>
  <c r="I30" i="1"/>
  <c r="G30" i="1"/>
  <c r="E30" i="1"/>
  <c r="AN29" i="1"/>
  <c r="AO29" i="1" s="1"/>
  <c r="AK29" i="1"/>
  <c r="AJ29" i="1"/>
  <c r="AH29" i="1"/>
  <c r="AF29" i="1"/>
  <c r="AB29" i="1"/>
  <c r="AA29" i="1"/>
  <c r="Y29" i="1"/>
  <c r="W29" i="1"/>
  <c r="S29" i="1"/>
  <c r="R29" i="1"/>
  <c r="P29" i="1"/>
  <c r="N29" i="1"/>
  <c r="J29" i="1"/>
  <c r="I29" i="1"/>
  <c r="G29" i="1"/>
  <c r="E29" i="1"/>
  <c r="AN28" i="1"/>
  <c r="AO28" i="1" s="1"/>
  <c r="AK28" i="1"/>
  <c r="AJ28" i="1"/>
  <c r="AH28" i="1"/>
  <c r="AF28" i="1"/>
  <c r="AB28" i="1"/>
  <c r="AA28" i="1"/>
  <c r="Y28" i="1"/>
  <c r="W28" i="1"/>
  <c r="S28" i="1"/>
  <c r="R28" i="1"/>
  <c r="P28" i="1"/>
  <c r="J28" i="1"/>
  <c r="I28" i="1"/>
  <c r="G28" i="1"/>
  <c r="E28" i="1"/>
  <c r="AN27" i="1"/>
  <c r="AO27" i="1" s="1"/>
  <c r="AK27" i="1"/>
  <c r="AJ27" i="1"/>
  <c r="AH27" i="1"/>
  <c r="AF27" i="1"/>
  <c r="AB27" i="1"/>
  <c r="AA27" i="1"/>
  <c r="Y27" i="1"/>
  <c r="W27" i="1"/>
  <c r="S27" i="1"/>
  <c r="R27" i="1"/>
  <c r="P27" i="1"/>
  <c r="N27" i="1"/>
  <c r="J27" i="1"/>
  <c r="I27" i="1"/>
  <c r="G27" i="1"/>
  <c r="E27" i="1"/>
  <c r="AN26" i="1"/>
  <c r="AO26" i="1" s="1"/>
  <c r="AK26" i="1"/>
  <c r="AJ26" i="1"/>
  <c r="AH26" i="1"/>
  <c r="AF26" i="1"/>
  <c r="AB26" i="1"/>
  <c r="AA26" i="1"/>
  <c r="Y26" i="1"/>
  <c r="W26" i="1"/>
  <c r="S26" i="1"/>
  <c r="R26" i="1"/>
  <c r="P26" i="1"/>
  <c r="N26" i="1"/>
  <c r="J26" i="1"/>
  <c r="I26" i="1"/>
  <c r="G26" i="1"/>
  <c r="E26" i="1"/>
  <c r="AN25" i="1"/>
  <c r="AO25" i="1" s="1"/>
  <c r="AK25" i="1"/>
  <c r="AJ25" i="1"/>
  <c r="AH25" i="1"/>
  <c r="AF25" i="1"/>
  <c r="AB25" i="1"/>
  <c r="AA25" i="1"/>
  <c r="Y25" i="1"/>
  <c r="W25" i="1"/>
  <c r="S25" i="1"/>
  <c r="R25" i="1"/>
  <c r="P25" i="1"/>
  <c r="N25" i="1"/>
  <c r="J25" i="1"/>
  <c r="I25" i="1"/>
  <c r="G25" i="1"/>
  <c r="E25" i="1"/>
  <c r="AN24" i="1"/>
  <c r="AO24" i="1" s="1"/>
  <c r="AK24" i="1"/>
  <c r="AJ24" i="1"/>
  <c r="AH24" i="1"/>
  <c r="AF24" i="1"/>
  <c r="AB24" i="1"/>
  <c r="AA24" i="1"/>
  <c r="Y24" i="1"/>
  <c r="W24" i="1"/>
  <c r="S24" i="1"/>
  <c r="R24" i="1"/>
  <c r="P24" i="1"/>
  <c r="N24" i="1"/>
  <c r="J24" i="1"/>
  <c r="I24" i="1"/>
  <c r="G24" i="1"/>
  <c r="E24" i="1"/>
  <c r="AN23" i="1"/>
  <c r="AO23" i="1" s="1"/>
  <c r="AK23" i="1"/>
  <c r="AJ23" i="1"/>
  <c r="AH23" i="1"/>
  <c r="AF23" i="1"/>
  <c r="AB23" i="1"/>
  <c r="AA23" i="1"/>
  <c r="Y23" i="1"/>
  <c r="W23" i="1"/>
  <c r="S23" i="1"/>
  <c r="R23" i="1"/>
  <c r="P23" i="1"/>
  <c r="N23" i="1"/>
  <c r="J23" i="1"/>
  <c r="I23" i="1"/>
  <c r="G23" i="1"/>
  <c r="E23" i="1"/>
  <c r="AN22" i="1"/>
  <c r="AO22" i="1" s="1"/>
  <c r="AK22" i="1"/>
  <c r="AJ22" i="1"/>
  <c r="AH22" i="1"/>
  <c r="AF22" i="1"/>
  <c r="AB22" i="1"/>
  <c r="AA22" i="1"/>
  <c r="Y22" i="1"/>
  <c r="W22" i="1"/>
  <c r="S22" i="1"/>
  <c r="R22" i="1"/>
  <c r="P22" i="1"/>
  <c r="N22" i="1"/>
  <c r="J22" i="1"/>
  <c r="I22" i="1"/>
  <c r="G22" i="1"/>
  <c r="E22" i="1"/>
  <c r="AN21" i="1"/>
  <c r="AO21" i="1" s="1"/>
  <c r="AK21" i="1"/>
  <c r="AJ21" i="1"/>
  <c r="AH21" i="1"/>
  <c r="AF21" i="1"/>
  <c r="AB21" i="1"/>
  <c r="AA21" i="1"/>
  <c r="Y21" i="1"/>
  <c r="W21" i="1"/>
  <c r="S21" i="1"/>
  <c r="R21" i="1"/>
  <c r="P21" i="1"/>
  <c r="N21" i="1"/>
  <c r="J21" i="1"/>
  <c r="I21" i="1"/>
  <c r="G21" i="1"/>
  <c r="E21" i="1"/>
  <c r="AN20" i="1"/>
  <c r="AO20" i="1" s="1"/>
  <c r="AK20" i="1"/>
  <c r="AJ20" i="1"/>
  <c r="AH20" i="1"/>
  <c r="AF20" i="1"/>
  <c r="AB20" i="1"/>
  <c r="AA20" i="1"/>
  <c r="Y20" i="1"/>
  <c r="W20" i="1"/>
  <c r="S20" i="1"/>
  <c r="R20" i="1"/>
  <c r="P20" i="1"/>
  <c r="N20" i="1"/>
  <c r="J20" i="1"/>
  <c r="I20" i="1"/>
  <c r="G20" i="1"/>
  <c r="E20" i="1"/>
  <c r="AN19" i="1"/>
  <c r="AO19" i="1" s="1"/>
  <c r="AK19" i="1"/>
  <c r="AJ19" i="1"/>
  <c r="AH19" i="1"/>
  <c r="AF19" i="1"/>
  <c r="AB19" i="1"/>
  <c r="AA19" i="1"/>
  <c r="Y19" i="1"/>
  <c r="W19" i="1"/>
  <c r="S19" i="1"/>
  <c r="R19" i="1"/>
  <c r="P19" i="1"/>
  <c r="N19" i="1"/>
  <c r="J19" i="1"/>
  <c r="I19" i="1"/>
  <c r="G19" i="1"/>
  <c r="E19" i="1"/>
  <c r="AN18" i="1"/>
  <c r="AO18" i="1" s="1"/>
  <c r="AK18" i="1"/>
  <c r="AJ18" i="1"/>
  <c r="AH18" i="1"/>
  <c r="AF18" i="1"/>
  <c r="AB18" i="1"/>
  <c r="AA18" i="1"/>
  <c r="Y18" i="1"/>
  <c r="W18" i="1"/>
  <c r="S18" i="1"/>
  <c r="R18" i="1"/>
  <c r="P18" i="1"/>
  <c r="N18" i="1"/>
  <c r="J18" i="1"/>
  <c r="I18" i="1"/>
  <c r="G18" i="1"/>
  <c r="E18" i="1"/>
  <c r="AN17" i="1"/>
  <c r="AO17" i="1" s="1"/>
  <c r="AK17" i="1"/>
  <c r="AJ17" i="1"/>
  <c r="AH17" i="1"/>
  <c r="AF17" i="1"/>
  <c r="AB17" i="1"/>
  <c r="AA17" i="1"/>
  <c r="Y17" i="1"/>
  <c r="W17" i="1"/>
  <c r="S17" i="1"/>
  <c r="R17" i="1"/>
  <c r="P17" i="1"/>
  <c r="N17" i="1"/>
  <c r="J17" i="1"/>
  <c r="I17" i="1"/>
  <c r="G17" i="1"/>
  <c r="E17" i="1"/>
  <c r="AN16" i="1"/>
  <c r="AO16" i="1" s="1"/>
  <c r="AK16" i="1"/>
  <c r="AJ16" i="1"/>
  <c r="AH16" i="1"/>
  <c r="AF16" i="1"/>
  <c r="AB16" i="1"/>
  <c r="AA16" i="1"/>
  <c r="Y16" i="1"/>
  <c r="W16" i="1"/>
  <c r="S16" i="1"/>
  <c r="R16" i="1"/>
  <c r="P16" i="1"/>
  <c r="N16" i="1"/>
  <c r="J16" i="1"/>
  <c r="I16" i="1"/>
  <c r="G16" i="1"/>
  <c r="E16" i="1"/>
  <c r="AN15" i="1"/>
  <c r="AO15" i="1" s="1"/>
  <c r="AK15" i="1"/>
  <c r="AJ15" i="1"/>
  <c r="AH15" i="1"/>
  <c r="AF15" i="1"/>
  <c r="AB15" i="1"/>
  <c r="AA15" i="1"/>
  <c r="Y15" i="1"/>
  <c r="W15" i="1"/>
  <c r="S15" i="1"/>
  <c r="R15" i="1"/>
  <c r="P15" i="1"/>
  <c r="N15" i="1"/>
  <c r="J15" i="1"/>
  <c r="I15" i="1"/>
  <c r="G15" i="1"/>
  <c r="E15" i="1"/>
  <c r="AN14" i="1"/>
  <c r="AO14" i="1" s="1"/>
  <c r="AK14" i="1"/>
  <c r="AJ14" i="1"/>
  <c r="AH14" i="1"/>
  <c r="AF14" i="1"/>
  <c r="AB14" i="1"/>
  <c r="AA14" i="1"/>
  <c r="Y14" i="1"/>
  <c r="W14" i="1"/>
  <c r="S14" i="1"/>
  <c r="R14" i="1"/>
  <c r="P14" i="1"/>
  <c r="N14" i="1"/>
  <c r="J14" i="1"/>
  <c r="I14" i="1"/>
  <c r="G14" i="1"/>
  <c r="E14" i="1"/>
  <c r="AN13" i="1"/>
  <c r="AO13" i="1" s="1"/>
  <c r="AK13" i="1"/>
  <c r="AJ13" i="1"/>
  <c r="AH13" i="1"/>
  <c r="AF13" i="1"/>
  <c r="AB13" i="1"/>
  <c r="AA13" i="1"/>
  <c r="Y13" i="1"/>
  <c r="W13" i="1"/>
  <c r="S13" i="1"/>
  <c r="R13" i="1"/>
  <c r="P13" i="1"/>
  <c r="N13" i="1"/>
  <c r="J13" i="1"/>
  <c r="I13" i="1"/>
  <c r="G13" i="1"/>
  <c r="E13" i="1"/>
  <c r="AN12" i="1"/>
  <c r="AO12" i="1" s="1"/>
  <c r="AK12" i="1"/>
  <c r="AJ12" i="1"/>
  <c r="AH12" i="1"/>
  <c r="AF12" i="1"/>
  <c r="AB12" i="1"/>
  <c r="AA12" i="1"/>
  <c r="Y12" i="1"/>
  <c r="W12" i="1"/>
  <c r="S12" i="1"/>
  <c r="R12" i="1"/>
  <c r="P12" i="1"/>
  <c r="N12" i="1"/>
  <c r="J12" i="1"/>
  <c r="I12" i="1"/>
  <c r="G12" i="1"/>
  <c r="E12" i="1"/>
  <c r="AN11" i="1"/>
  <c r="AO11" i="1" s="1"/>
  <c r="AK11" i="1"/>
  <c r="AJ11" i="1"/>
  <c r="AH11" i="1"/>
  <c r="AF11" i="1"/>
  <c r="AB11" i="1"/>
  <c r="AA11" i="1"/>
  <c r="Y11" i="1"/>
  <c r="W11" i="1"/>
  <c r="S11" i="1"/>
  <c r="R11" i="1"/>
  <c r="P11" i="1"/>
  <c r="N11" i="1"/>
  <c r="J11" i="1"/>
  <c r="I11" i="1"/>
  <c r="G11" i="1"/>
  <c r="E11" i="1"/>
  <c r="AN10" i="1"/>
  <c r="AO10" i="1" s="1"/>
  <c r="AK10" i="1"/>
  <c r="AJ10" i="1"/>
  <c r="AH10" i="1"/>
  <c r="AF10" i="1"/>
  <c r="AB10" i="1"/>
  <c r="AA10" i="1"/>
  <c r="Y10" i="1"/>
  <c r="W10" i="1"/>
  <c r="S10" i="1"/>
  <c r="R10" i="1"/>
  <c r="P10" i="1"/>
  <c r="N10" i="1"/>
  <c r="J10" i="1"/>
  <c r="I10" i="1"/>
  <c r="G10" i="1"/>
  <c r="E10" i="1"/>
  <c r="AN9" i="1"/>
  <c r="AO9" i="1" s="1"/>
  <c r="AK9" i="1"/>
  <c r="AJ9" i="1"/>
  <c r="AH9" i="1"/>
  <c r="AF9" i="1"/>
  <c r="AB9" i="1"/>
  <c r="AA9" i="1"/>
  <c r="Y9" i="1"/>
  <c r="W9" i="1"/>
  <c r="S9" i="1"/>
  <c r="R9" i="1"/>
  <c r="P9" i="1"/>
  <c r="N9" i="1"/>
  <c r="J9" i="1"/>
  <c r="I9" i="1"/>
  <c r="G9" i="1"/>
  <c r="E9" i="1"/>
  <c r="AN8" i="1"/>
  <c r="AO8" i="1" s="1"/>
  <c r="AK8" i="1"/>
  <c r="AJ8" i="1"/>
  <c r="AH8" i="1"/>
  <c r="AF8" i="1"/>
  <c r="AB8" i="1"/>
  <c r="AA8" i="1"/>
  <c r="Y8" i="1"/>
  <c r="W8" i="1"/>
  <c r="S8" i="1"/>
  <c r="R8" i="1"/>
  <c r="P8" i="1"/>
  <c r="N8" i="1"/>
  <c r="J8" i="1"/>
  <c r="I8" i="1"/>
  <c r="G8" i="1"/>
  <c r="E8" i="1"/>
  <c r="AN7" i="1"/>
  <c r="AO7" i="1" s="1"/>
  <c r="AK7" i="1"/>
  <c r="AJ7" i="1"/>
  <c r="AH7" i="1"/>
  <c r="AF7" i="1"/>
  <c r="AB7" i="1"/>
  <c r="AA7" i="1"/>
  <c r="Y7" i="1"/>
  <c r="W7" i="1"/>
  <c r="S7" i="1"/>
  <c r="R7" i="1"/>
  <c r="P7" i="1"/>
  <c r="N7" i="1"/>
  <c r="J7" i="1"/>
  <c r="G7" i="1"/>
  <c r="E7" i="1"/>
  <c r="AN6" i="1"/>
  <c r="AO6" i="1" s="1"/>
  <c r="AK6" i="1"/>
  <c r="AJ6" i="1"/>
  <c r="AH6" i="1"/>
  <c r="AF6" i="1"/>
  <c r="AB6" i="1"/>
  <c r="AA6" i="1"/>
  <c r="Y6" i="1"/>
  <c r="W6" i="1"/>
  <c r="S6" i="1"/>
  <c r="R6" i="1"/>
  <c r="P6" i="1"/>
  <c r="N6" i="1"/>
  <c r="J6" i="1"/>
  <c r="I6" i="1"/>
  <c r="G6" i="1"/>
  <c r="E6" i="1"/>
  <c r="AN5" i="1"/>
  <c r="AO5" i="1" s="1"/>
  <c r="AK5" i="1"/>
  <c r="AJ5" i="1"/>
  <c r="AH5" i="1"/>
  <c r="AF5" i="1"/>
  <c r="AB5" i="1"/>
  <c r="AA5" i="1"/>
  <c r="Y5" i="1"/>
  <c r="W5" i="1"/>
  <c r="S5" i="1"/>
  <c r="R5" i="1"/>
  <c r="P5" i="1"/>
  <c r="N5" i="1"/>
  <c r="J5" i="1"/>
  <c r="I5" i="1"/>
  <c r="G5" i="1"/>
  <c r="E5" i="1"/>
  <c r="AN4" i="1"/>
  <c r="AO4" i="1" s="1"/>
  <c r="AK4" i="1"/>
  <c r="AJ4" i="1"/>
  <c r="AH4" i="1"/>
  <c r="AF4" i="1"/>
  <c r="AB4" i="1"/>
  <c r="Y4" i="1"/>
  <c r="W4" i="1"/>
  <c r="S4" i="1"/>
  <c r="R4" i="1"/>
  <c r="P4" i="1"/>
  <c r="N4" i="1"/>
  <c r="J4" i="1"/>
  <c r="I4" i="1"/>
  <c r="G4" i="1"/>
  <c r="E4" i="1"/>
  <c r="AT8" i="10" l="1"/>
  <c r="AV8" i="8"/>
  <c r="AT8" i="8"/>
  <c r="AR8" i="8"/>
  <c r="AT12" i="6"/>
  <c r="AR12" i="6"/>
  <c r="AV12" i="6"/>
  <c r="AU12" i="6"/>
  <c r="AS12" i="6"/>
  <c r="AV12" i="5"/>
  <c r="AR12" i="5"/>
  <c r="AT12" i="5"/>
  <c r="AS12" i="5"/>
  <c r="AU12" i="2"/>
  <c r="AS12" i="2"/>
  <c r="AR12" i="2"/>
  <c r="AD18" i="1"/>
  <c r="U9" i="1"/>
  <c r="AD28" i="1"/>
  <c r="U31" i="1"/>
  <c r="AM31" i="1"/>
  <c r="L38" i="1"/>
  <c r="AQ38" i="1" s="1"/>
  <c r="U41" i="1"/>
  <c r="AD41" i="1"/>
  <c r="AD63" i="1"/>
  <c r="AM22" i="1"/>
  <c r="U33" i="1"/>
  <c r="AL33" i="1"/>
  <c r="AC62" i="1"/>
  <c r="U74" i="1"/>
  <c r="AM74" i="1"/>
  <c r="U80" i="1"/>
  <c r="AM80" i="1"/>
  <c r="L19" i="1"/>
  <c r="AQ19" i="1" s="1"/>
  <c r="AD19" i="1"/>
  <c r="AL19" i="1"/>
  <c r="U51" i="1"/>
  <c r="AW8" i="1"/>
  <c r="L35" i="1"/>
  <c r="AQ35" i="1" s="1"/>
  <c r="AD35" i="1"/>
  <c r="L79" i="1"/>
  <c r="AQ79" i="1" s="1"/>
  <c r="T79" i="1"/>
  <c r="AW7" i="1"/>
  <c r="U13" i="1"/>
  <c r="AD16" i="1"/>
  <c r="AM23" i="1"/>
  <c r="U37" i="1"/>
  <c r="AM37" i="1"/>
  <c r="AW42" i="1"/>
  <c r="AD42" i="1"/>
  <c r="AM42" i="1"/>
  <c r="U49" i="1"/>
  <c r="AD49" i="1"/>
  <c r="L57" i="1"/>
  <c r="AQ57" i="1" s="1"/>
  <c r="T57" i="1"/>
  <c r="U59" i="1"/>
  <c r="AM59" i="1"/>
  <c r="AM11" i="1"/>
  <c r="AM20" i="1"/>
  <c r="K24" i="1"/>
  <c r="AP24" i="1" s="1"/>
  <c r="AD26" i="1"/>
  <c r="AW10" i="1"/>
  <c r="U11" i="1"/>
  <c r="AD14" i="1"/>
  <c r="L15" i="1"/>
  <c r="AQ15" i="1" s="1"/>
  <c r="T15" i="1"/>
  <c r="AM17" i="1"/>
  <c r="K18" i="1"/>
  <c r="AP18" i="1" s="1"/>
  <c r="L20" i="1"/>
  <c r="AQ20" i="1" s="1"/>
  <c r="AD24" i="1"/>
  <c r="L26" i="1"/>
  <c r="AQ26" i="1" s="1"/>
  <c r="K30" i="1"/>
  <c r="AP30" i="1" s="1"/>
  <c r="T30" i="1"/>
  <c r="K44" i="1"/>
  <c r="AP44" i="1" s="1"/>
  <c r="AC44" i="1"/>
  <c r="AL44" i="1"/>
  <c r="AW46" i="1"/>
  <c r="AD46" i="1"/>
  <c r="AM46" i="1"/>
  <c r="AC47" i="1"/>
  <c r="AL47" i="1"/>
  <c r="AD54" i="1"/>
  <c r="L60" i="1"/>
  <c r="AQ60" i="1" s="1"/>
  <c r="T63" i="1"/>
  <c r="U66" i="1"/>
  <c r="AM66" i="1"/>
  <c r="L69" i="1"/>
  <c r="AQ69" i="1" s="1"/>
  <c r="AD69" i="1"/>
  <c r="AL69" i="1"/>
  <c r="U72" i="1"/>
  <c r="AM72" i="1"/>
  <c r="L22" i="1"/>
  <c r="AQ22" i="1" s="1"/>
  <c r="L25" i="1"/>
  <c r="AQ25" i="1" s="1"/>
  <c r="AD25" i="1"/>
  <c r="L28" i="1"/>
  <c r="AQ28" i="1" s="1"/>
  <c r="U45" i="1"/>
  <c r="AD45" i="1"/>
  <c r="L52" i="1"/>
  <c r="AQ52" i="1" s="1"/>
  <c r="AD64" i="1"/>
  <c r="J81" i="1"/>
  <c r="AM69" i="1"/>
  <c r="L5" i="1"/>
  <c r="AQ5" i="1" s="1"/>
  <c r="AM5" i="1"/>
  <c r="K12" i="1"/>
  <c r="AP12" i="1" s="1"/>
  <c r="AM12" i="1"/>
  <c r="L18" i="1"/>
  <c r="AQ18" i="1" s="1"/>
  <c r="AM19" i="1"/>
  <c r="L23" i="1"/>
  <c r="AQ23" i="1" s="1"/>
  <c r="T23" i="1"/>
  <c r="U23" i="1"/>
  <c r="L30" i="1"/>
  <c r="AQ30" i="1" s="1"/>
  <c r="AD30" i="1"/>
  <c r="AC30" i="1"/>
  <c r="L31" i="1"/>
  <c r="AQ31" i="1" s="1"/>
  <c r="AD31" i="1"/>
  <c r="K34" i="1"/>
  <c r="AP34" i="1" s="1"/>
  <c r="T34" i="1"/>
  <c r="U34" i="1"/>
  <c r="AL39" i="1"/>
  <c r="U15" i="1"/>
  <c r="U30" i="1"/>
  <c r="AH81" i="1"/>
  <c r="U5" i="1"/>
  <c r="AL7" i="1"/>
  <c r="AD9" i="1"/>
  <c r="AL9" i="1"/>
  <c r="U12" i="1"/>
  <c r="AC12" i="1"/>
  <c r="U14" i="1"/>
  <c r="AC14" i="1"/>
  <c r="AD15" i="1"/>
  <c r="K6" i="1"/>
  <c r="AP6" i="1" s="1"/>
  <c r="AW6" i="1"/>
  <c r="AD6" i="1"/>
  <c r="AC6" i="1"/>
  <c r="AM7" i="1"/>
  <c r="L8" i="1"/>
  <c r="AQ8" i="1" s="1"/>
  <c r="AC8" i="1"/>
  <c r="AM8" i="1"/>
  <c r="AM9" i="1"/>
  <c r="K10" i="1"/>
  <c r="AP10" i="1" s="1"/>
  <c r="U10" i="1"/>
  <c r="AC10" i="1"/>
  <c r="AM10" i="1"/>
  <c r="L12" i="1"/>
  <c r="AQ12" i="1" s="1"/>
  <c r="L14" i="1"/>
  <c r="AQ14" i="1" s="1"/>
  <c r="AM14" i="1"/>
  <c r="AM15" i="1"/>
  <c r="K16" i="1"/>
  <c r="AP16" i="1" s="1"/>
  <c r="L16" i="1"/>
  <c r="AQ16" i="1" s="1"/>
  <c r="L17" i="1"/>
  <c r="AQ17" i="1" s="1"/>
  <c r="T17" i="1"/>
  <c r="U17" i="1"/>
  <c r="U18" i="1"/>
  <c r="AU18" i="1" s="1"/>
  <c r="T18" i="1"/>
  <c r="U19" i="1"/>
  <c r="AD23" i="1"/>
  <c r="U25" i="1"/>
  <c r="AM25" i="1"/>
  <c r="U27" i="1"/>
  <c r="AM27" i="1"/>
  <c r="AD32" i="1"/>
  <c r="L34" i="1"/>
  <c r="AQ34" i="1" s="1"/>
  <c r="AD34" i="1"/>
  <c r="K36" i="1"/>
  <c r="AP36" i="1" s="1"/>
  <c r="T36" i="1"/>
  <c r="U36" i="1"/>
  <c r="L37" i="1"/>
  <c r="AQ37" i="1" s="1"/>
  <c r="AD37" i="1"/>
  <c r="K40" i="1"/>
  <c r="AP40" i="1" s="1"/>
  <c r="AC40" i="1"/>
  <c r="AL40" i="1"/>
  <c r="U63" i="1"/>
  <c r="T7" i="1"/>
  <c r="I81" i="1"/>
  <c r="AD8" i="1"/>
  <c r="L10" i="1"/>
  <c r="AQ10" i="1" s="1"/>
  <c r="AD10" i="1"/>
  <c r="L11" i="1"/>
  <c r="AQ11" i="1" s="1"/>
  <c r="AD11" i="1"/>
  <c r="AC11" i="1"/>
  <c r="L13" i="1"/>
  <c r="AQ13" i="1" s="1"/>
  <c r="AD13" i="1"/>
  <c r="AL13" i="1"/>
  <c r="AM13" i="1"/>
  <c r="U16" i="1"/>
  <c r="AS16" i="1" s="1"/>
  <c r="AM16" i="1"/>
  <c r="U20" i="1"/>
  <c r="AC20" i="1"/>
  <c r="AD20" i="1"/>
  <c r="U21" i="1"/>
  <c r="U22" i="1"/>
  <c r="AC22" i="1"/>
  <c r="AD22" i="1"/>
  <c r="L24" i="1"/>
  <c r="AQ24" i="1" s="1"/>
  <c r="K28" i="1"/>
  <c r="AP28" i="1" s="1"/>
  <c r="T28" i="1"/>
  <c r="U28" i="1"/>
  <c r="L29" i="1"/>
  <c r="AQ29" i="1" s="1"/>
  <c r="AD29" i="1"/>
  <c r="L32" i="1"/>
  <c r="AQ32" i="1" s="1"/>
  <c r="AD38" i="1"/>
  <c r="U57" i="1"/>
  <c r="AD62" i="1"/>
  <c r="L77" i="1"/>
  <c r="AQ77" i="1" s="1"/>
  <c r="AD77" i="1"/>
  <c r="AD79" i="1"/>
  <c r="AD17" i="1"/>
  <c r="AM18" i="1"/>
  <c r="L21" i="1"/>
  <c r="AQ21" i="1" s="1"/>
  <c r="AD21" i="1"/>
  <c r="AL21" i="1"/>
  <c r="AM21" i="1"/>
  <c r="AM24" i="1"/>
  <c r="K26" i="1"/>
  <c r="AP26" i="1" s="1"/>
  <c r="T26" i="1"/>
  <c r="U26" i="1"/>
  <c r="L27" i="1"/>
  <c r="AQ27" i="1" s="1"/>
  <c r="AD27" i="1"/>
  <c r="U29" i="1"/>
  <c r="AM29" i="1"/>
  <c r="K32" i="1"/>
  <c r="AP32" i="1" s="1"/>
  <c r="T32" i="1"/>
  <c r="U32" i="1"/>
  <c r="L33" i="1"/>
  <c r="AQ33" i="1" s="1"/>
  <c r="AD33" i="1"/>
  <c r="U35" i="1"/>
  <c r="AM35" i="1"/>
  <c r="AL35" i="1"/>
  <c r="L36" i="1"/>
  <c r="AQ36" i="1" s="1"/>
  <c r="AD36" i="1"/>
  <c r="K38" i="1"/>
  <c r="AP38" i="1" s="1"/>
  <c r="T38" i="1"/>
  <c r="U38" i="1"/>
  <c r="AS38" i="1" s="1"/>
  <c r="L39" i="1"/>
  <c r="AQ39" i="1" s="1"/>
  <c r="AD39" i="1"/>
  <c r="K42" i="1"/>
  <c r="AP42" i="1" s="1"/>
  <c r="AC42" i="1"/>
  <c r="AL42" i="1"/>
  <c r="AW44" i="1"/>
  <c r="AD44" i="1"/>
  <c r="AM44" i="1"/>
  <c r="AC45" i="1"/>
  <c r="AM45" i="1"/>
  <c r="U47" i="1"/>
  <c r="AD47" i="1"/>
  <c r="AD52" i="1"/>
  <c r="AC52" i="1"/>
  <c r="L54" i="1"/>
  <c r="AQ54" i="1" s="1"/>
  <c r="AC54" i="1"/>
  <c r="U56" i="1"/>
  <c r="AC56" i="1"/>
  <c r="AD56" i="1"/>
  <c r="AD57" i="1"/>
  <c r="L59" i="1"/>
  <c r="AQ59" i="1" s="1"/>
  <c r="AD59" i="1"/>
  <c r="L61" i="1"/>
  <c r="AQ61" i="1" s="1"/>
  <c r="AD61" i="1"/>
  <c r="AL61" i="1"/>
  <c r="AM61" i="1"/>
  <c r="AM62" i="1"/>
  <c r="AC63" i="1"/>
  <c r="L65" i="1"/>
  <c r="AQ65" i="1" s="1"/>
  <c r="T65" i="1"/>
  <c r="U65" i="1"/>
  <c r="L66" i="1"/>
  <c r="AQ66" i="1" s="1"/>
  <c r="AD66" i="1"/>
  <c r="U68" i="1"/>
  <c r="AC68" i="1"/>
  <c r="AD68" i="1"/>
  <c r="L71" i="1"/>
  <c r="AQ71" i="1" s="1"/>
  <c r="T71" i="1"/>
  <c r="U71" i="1"/>
  <c r="L74" i="1"/>
  <c r="AQ74" i="1" s="1"/>
  <c r="U76" i="1"/>
  <c r="AC76" i="1"/>
  <c r="AD76" i="1"/>
  <c r="AM77" i="1"/>
  <c r="U78" i="1"/>
  <c r="AM78" i="1"/>
  <c r="K80" i="1"/>
  <c r="AP80" i="1" s="1"/>
  <c r="L80" i="1"/>
  <c r="AQ80" i="1" s="1"/>
  <c r="AC43" i="1"/>
  <c r="AM43" i="1"/>
  <c r="K48" i="1"/>
  <c r="AP48" i="1" s="1"/>
  <c r="AC48" i="1"/>
  <c r="AL48" i="1"/>
  <c r="AM50" i="1"/>
  <c r="AM56" i="1"/>
  <c r="K58" i="1"/>
  <c r="AP58" i="1" s="1"/>
  <c r="L58" i="1"/>
  <c r="AQ58" i="1" s="1"/>
  <c r="K64" i="1"/>
  <c r="AP64" i="1" s="1"/>
  <c r="L64" i="1"/>
  <c r="AQ64" i="1" s="1"/>
  <c r="AD65" i="1"/>
  <c r="L67" i="1"/>
  <c r="AQ67" i="1" s="1"/>
  <c r="AD67" i="1"/>
  <c r="AL67" i="1"/>
  <c r="AM67" i="1"/>
  <c r="AM68" i="1"/>
  <c r="U70" i="1"/>
  <c r="AC70" i="1"/>
  <c r="AD70" i="1"/>
  <c r="AD71" i="1"/>
  <c r="L73" i="1"/>
  <c r="AQ73" i="1" s="1"/>
  <c r="AD73" i="1"/>
  <c r="L75" i="1"/>
  <c r="AQ75" i="1" s="1"/>
  <c r="AD75" i="1"/>
  <c r="AL75" i="1"/>
  <c r="AM75" i="1"/>
  <c r="AM76" i="1"/>
  <c r="AD78" i="1"/>
  <c r="AW40" i="1"/>
  <c r="AD40" i="1"/>
  <c r="AM40" i="1"/>
  <c r="AC41" i="1"/>
  <c r="AL41" i="1"/>
  <c r="U43" i="1"/>
  <c r="AD43" i="1"/>
  <c r="K46" i="1"/>
  <c r="AP46" i="1" s="1"/>
  <c r="AC46" i="1"/>
  <c r="AL46" i="1"/>
  <c r="AW48" i="1"/>
  <c r="AD48" i="1"/>
  <c r="AM48" i="1"/>
  <c r="AC49" i="1"/>
  <c r="AM49" i="1"/>
  <c r="AL49" i="1"/>
  <c r="L50" i="1"/>
  <c r="AQ50" i="1" s="1"/>
  <c r="L51" i="1"/>
  <c r="AQ51" i="1" s="1"/>
  <c r="AD51" i="1"/>
  <c r="AM51" i="1"/>
  <c r="L53" i="1"/>
  <c r="AQ53" i="1" s="1"/>
  <c r="AL53" i="1"/>
  <c r="AM53" i="1"/>
  <c r="L55" i="1"/>
  <c r="AQ55" i="1" s="1"/>
  <c r="AD55" i="1"/>
  <c r="AL55" i="1"/>
  <c r="AM55" i="1"/>
  <c r="U58" i="1"/>
  <c r="AM58" i="1"/>
  <c r="U60" i="1"/>
  <c r="AM60" i="1"/>
  <c r="K63" i="1"/>
  <c r="AP63" i="1" s="1"/>
  <c r="L63" i="1"/>
  <c r="AQ63" i="1" s="1"/>
  <c r="AM64" i="1"/>
  <c r="AM70" i="1"/>
  <c r="K72" i="1"/>
  <c r="AP72" i="1" s="1"/>
  <c r="L72" i="1"/>
  <c r="AQ72" i="1" s="1"/>
  <c r="U73" i="1"/>
  <c r="AM73" i="1"/>
  <c r="U79" i="1"/>
  <c r="K8" i="1"/>
  <c r="AP8" i="1" s="1"/>
  <c r="AL10" i="1"/>
  <c r="AW12" i="1"/>
  <c r="K15" i="1"/>
  <c r="AP15" i="1" s="1"/>
  <c r="AL16" i="1"/>
  <c r="AW20" i="1"/>
  <c r="K23" i="1"/>
  <c r="AP23" i="1" s="1"/>
  <c r="AL24" i="1"/>
  <c r="AL27" i="1"/>
  <c r="AL29" i="1"/>
  <c r="AL31" i="1"/>
  <c r="AL37" i="1"/>
  <c r="AL43" i="1"/>
  <c r="AL45" i="1"/>
  <c r="T60" i="1"/>
  <c r="AC61" i="1"/>
  <c r="K77" i="1"/>
  <c r="AP77" i="1" s="1"/>
  <c r="W81" i="1"/>
  <c r="AJ81" i="1"/>
  <c r="T5" i="1"/>
  <c r="U7" i="1"/>
  <c r="AL8" i="1"/>
  <c r="AC9" i="1"/>
  <c r="K11" i="1"/>
  <c r="AP11" i="1" s="1"/>
  <c r="AL11" i="1"/>
  <c r="AD12" i="1"/>
  <c r="K13" i="1"/>
  <c r="AP13" i="1" s="1"/>
  <c r="AL14" i="1"/>
  <c r="AC17" i="1"/>
  <c r="AW18" i="1"/>
  <c r="K21" i="1"/>
  <c r="AP21" i="1" s="1"/>
  <c r="AW26" i="1"/>
  <c r="AC26" i="1"/>
  <c r="AW32" i="1"/>
  <c r="AC32" i="1"/>
  <c r="AM33" i="1"/>
  <c r="AW36" i="1"/>
  <c r="AC36" i="1"/>
  <c r="AW38" i="1"/>
  <c r="AC38" i="1"/>
  <c r="AM39" i="1"/>
  <c r="AM41" i="1"/>
  <c r="AM47" i="1"/>
  <c r="AL58" i="1"/>
  <c r="E81" i="1"/>
  <c r="K4" i="1"/>
  <c r="AP4" i="1" s="1"/>
  <c r="R81" i="1"/>
  <c r="Y81" i="1"/>
  <c r="AD4" i="1"/>
  <c r="L6" i="1"/>
  <c r="AQ6" i="1" s="1"/>
  <c r="AM6" i="1"/>
  <c r="AL6" i="1"/>
  <c r="AD7" i="1"/>
  <c r="AC7" i="1"/>
  <c r="U8" i="1"/>
  <c r="T8" i="1"/>
  <c r="L9" i="1"/>
  <c r="AQ9" i="1" s="1"/>
  <c r="K9" i="1"/>
  <c r="AP9" i="1" s="1"/>
  <c r="AW11" i="1"/>
  <c r="T11" i="1"/>
  <c r="AL12" i="1"/>
  <c r="T13" i="1"/>
  <c r="K14" i="1"/>
  <c r="AP14" i="1" s="1"/>
  <c r="AC15" i="1"/>
  <c r="T16" i="1"/>
  <c r="AW16" i="1"/>
  <c r="AL17" i="1"/>
  <c r="AC18" i="1"/>
  <c r="K19" i="1"/>
  <c r="AP19" i="1" s="1"/>
  <c r="AL20" i="1"/>
  <c r="T21" i="1"/>
  <c r="K22" i="1"/>
  <c r="AP22" i="1" s="1"/>
  <c r="AC23" i="1"/>
  <c r="AW24" i="1"/>
  <c r="U24" i="1"/>
  <c r="T24" i="1"/>
  <c r="K25" i="1"/>
  <c r="AP25" i="1" s="1"/>
  <c r="K27" i="1"/>
  <c r="AP27" i="1" s="1"/>
  <c r="K29" i="1"/>
  <c r="AP29" i="1" s="1"/>
  <c r="K31" i="1"/>
  <c r="AP31" i="1" s="1"/>
  <c r="K33" i="1"/>
  <c r="AP33" i="1" s="1"/>
  <c r="K35" i="1"/>
  <c r="AP35" i="1" s="1"/>
  <c r="K37" i="1"/>
  <c r="AP37" i="1" s="1"/>
  <c r="K39" i="1"/>
  <c r="AP39" i="1" s="1"/>
  <c r="K50" i="1"/>
  <c r="AP50" i="1" s="1"/>
  <c r="AW54" i="1"/>
  <c r="K55" i="1"/>
  <c r="AP55" i="1" s="1"/>
  <c r="L62" i="1"/>
  <c r="AQ62" i="1" s="1"/>
  <c r="AM65" i="1"/>
  <c r="AC67" i="1"/>
  <c r="AL72" i="1"/>
  <c r="L76" i="1"/>
  <c r="AQ76" i="1" s="1"/>
  <c r="AW76" i="1"/>
  <c r="N81" i="1"/>
  <c r="U4" i="1"/>
  <c r="T4" i="1"/>
  <c r="K5" i="1"/>
  <c r="AP5" i="1" s="1"/>
  <c r="AL5" i="1"/>
  <c r="T12" i="1"/>
  <c r="AC19" i="1"/>
  <c r="T20" i="1"/>
  <c r="AL25" i="1"/>
  <c r="AL51" i="1"/>
  <c r="AC4" i="1"/>
  <c r="AW5" i="1"/>
  <c r="T10" i="1"/>
  <c r="AL22" i="1"/>
  <c r="AW28" i="1"/>
  <c r="AC28" i="1"/>
  <c r="AW30" i="1"/>
  <c r="AW34" i="1"/>
  <c r="AC34" i="1"/>
  <c r="G81" i="1"/>
  <c r="L4" i="1"/>
  <c r="AQ4" i="1" s="1"/>
  <c r="S81" i="1"/>
  <c r="AA81" i="1"/>
  <c r="AF81" i="1"/>
  <c r="AM4" i="1"/>
  <c r="AL4" i="1"/>
  <c r="AW4" i="1"/>
  <c r="AD5" i="1"/>
  <c r="AC5" i="1"/>
  <c r="U6" i="1"/>
  <c r="T6" i="1"/>
  <c r="L7" i="1"/>
  <c r="AQ7" i="1" s="1"/>
  <c r="K7" i="1"/>
  <c r="AP7" i="1" s="1"/>
  <c r="AW9" i="1"/>
  <c r="T9" i="1"/>
  <c r="AC13" i="1"/>
  <c r="T14" i="1"/>
  <c r="AW14" i="1"/>
  <c r="AL15" i="1"/>
  <c r="AC16" i="1"/>
  <c r="K17" i="1"/>
  <c r="AP17" i="1" s="1"/>
  <c r="AL18" i="1"/>
  <c r="T19" i="1"/>
  <c r="K20" i="1"/>
  <c r="AP20" i="1" s="1"/>
  <c r="AC21" i="1"/>
  <c r="T22" i="1"/>
  <c r="AW22" i="1"/>
  <c r="AL23" i="1"/>
  <c r="AC24" i="1"/>
  <c r="T25" i="1"/>
  <c r="AW25" i="1"/>
  <c r="AM26" i="1"/>
  <c r="T27" i="1"/>
  <c r="AW27" i="1"/>
  <c r="AM28" i="1"/>
  <c r="T29" i="1"/>
  <c r="AW29" i="1"/>
  <c r="AM30" i="1"/>
  <c r="T31" i="1"/>
  <c r="AW31" i="1"/>
  <c r="AM32" i="1"/>
  <c r="T33" i="1"/>
  <c r="AW33" i="1"/>
  <c r="AM34" i="1"/>
  <c r="T35" i="1"/>
  <c r="AW35" i="1"/>
  <c r="AM36" i="1"/>
  <c r="T37" i="1"/>
  <c r="AW37" i="1"/>
  <c r="AM38" i="1"/>
  <c r="AW39" i="1"/>
  <c r="U39" i="1"/>
  <c r="T39" i="1"/>
  <c r="L40" i="1"/>
  <c r="AQ40" i="1" s="1"/>
  <c r="L42" i="1"/>
  <c r="AQ42" i="1" s="1"/>
  <c r="L44" i="1"/>
  <c r="AQ44" i="1" s="1"/>
  <c r="L46" i="1"/>
  <c r="AQ46" i="1" s="1"/>
  <c r="L48" i="1"/>
  <c r="AQ48" i="1" s="1"/>
  <c r="U50" i="1"/>
  <c r="AW50" i="1"/>
  <c r="T50" i="1"/>
  <c r="AC51" i="1"/>
  <c r="K53" i="1"/>
  <c r="AP53" i="1" s="1"/>
  <c r="K54" i="1"/>
  <c r="AP54" i="1" s="1"/>
  <c r="AW60" i="1"/>
  <c r="AW67" i="1"/>
  <c r="U67" i="1"/>
  <c r="K69" i="1"/>
  <c r="AP69" i="1" s="1"/>
  <c r="P81" i="1"/>
  <c r="AB81" i="1"/>
  <c r="AW13" i="1"/>
  <c r="AW15" i="1"/>
  <c r="AW17" i="1"/>
  <c r="AW19" i="1"/>
  <c r="AW21" i="1"/>
  <c r="AW23" i="1"/>
  <c r="T40" i="1"/>
  <c r="K41" i="1"/>
  <c r="AP41" i="1" s="1"/>
  <c r="AW41" i="1"/>
  <c r="T41" i="1"/>
  <c r="T42" i="1"/>
  <c r="K43" i="1"/>
  <c r="AP43" i="1" s="1"/>
  <c r="AW43" i="1"/>
  <c r="T43" i="1"/>
  <c r="T44" i="1"/>
  <c r="K45" i="1"/>
  <c r="AP45" i="1" s="1"/>
  <c r="AW45" i="1"/>
  <c r="T45" i="1"/>
  <c r="T46" i="1"/>
  <c r="K47" i="1"/>
  <c r="AP47" i="1" s="1"/>
  <c r="AW47" i="1"/>
  <c r="T47" i="1"/>
  <c r="T48" i="1"/>
  <c r="K49" i="1"/>
  <c r="AP49" i="1" s="1"/>
  <c r="AW49" i="1"/>
  <c r="T49" i="1"/>
  <c r="AC50" i="1"/>
  <c r="AL50" i="1"/>
  <c r="AW53" i="1"/>
  <c r="U53" i="1"/>
  <c r="T53" i="1"/>
  <c r="U55" i="1"/>
  <c r="L56" i="1"/>
  <c r="AL56" i="1"/>
  <c r="AM57" i="1"/>
  <c r="AD58" i="1"/>
  <c r="T59" i="1"/>
  <c r="AD60" i="1"/>
  <c r="U61" i="1"/>
  <c r="AL64" i="1"/>
  <c r="AW74" i="1"/>
  <c r="K79" i="1"/>
  <c r="AP79" i="1" s="1"/>
  <c r="AC25" i="1"/>
  <c r="AL26" i="1"/>
  <c r="AC27" i="1"/>
  <c r="AL28" i="1"/>
  <c r="AC29" i="1"/>
  <c r="AL30" i="1"/>
  <c r="AC31" i="1"/>
  <c r="AL32" i="1"/>
  <c r="AC33" i="1"/>
  <c r="AL34" i="1"/>
  <c r="AC35" i="1"/>
  <c r="AL36" i="1"/>
  <c r="AC37" i="1"/>
  <c r="AL38" i="1"/>
  <c r="AC39" i="1"/>
  <c r="U40" i="1"/>
  <c r="L41" i="1"/>
  <c r="AQ41" i="1" s="1"/>
  <c r="U42" i="1"/>
  <c r="L43" i="1"/>
  <c r="AQ43" i="1" s="1"/>
  <c r="U44" i="1"/>
  <c r="L45" i="1"/>
  <c r="AQ45" i="1" s="1"/>
  <c r="U46" i="1"/>
  <c r="L47" i="1"/>
  <c r="AQ47" i="1" s="1"/>
  <c r="U48" i="1"/>
  <c r="L49" i="1"/>
  <c r="AQ49" i="1" s="1"/>
  <c r="AD50" i="1"/>
  <c r="K51" i="1"/>
  <c r="AP51" i="1" s="1"/>
  <c r="K52" i="1"/>
  <c r="AP52" i="1" s="1"/>
  <c r="U52" i="1"/>
  <c r="AW52" i="1"/>
  <c r="T52" i="1"/>
  <c r="K57" i="1"/>
  <c r="AP57" i="1" s="1"/>
  <c r="AC59" i="1"/>
  <c r="K60" i="1"/>
  <c r="AP60" i="1" s="1"/>
  <c r="AW62" i="1"/>
  <c r="U62" i="1"/>
  <c r="T62" i="1"/>
  <c r="AW63" i="1"/>
  <c r="T74" i="1"/>
  <c r="AC75" i="1"/>
  <c r="AW51" i="1"/>
  <c r="T51" i="1"/>
  <c r="AM54" i="1"/>
  <c r="AL54" i="1"/>
  <c r="T55" i="1"/>
  <c r="K56" i="1"/>
  <c r="AP56" i="1" s="1"/>
  <c r="AC57" i="1"/>
  <c r="T58" i="1"/>
  <c r="AW58" i="1"/>
  <c r="AL59" i="1"/>
  <c r="AC60" i="1"/>
  <c r="K61" i="1"/>
  <c r="AP61" i="1" s="1"/>
  <c r="AL62" i="1"/>
  <c r="AL63" i="1"/>
  <c r="AM63" i="1"/>
  <c r="AW65" i="1"/>
  <c r="AC65" i="1"/>
  <c r="K66" i="1"/>
  <c r="AP66" i="1" s="1"/>
  <c r="T68" i="1"/>
  <c r="U69" i="1"/>
  <c r="L70" i="1"/>
  <c r="AL70" i="1"/>
  <c r="AM71" i="1"/>
  <c r="AD72" i="1"/>
  <c r="T73" i="1"/>
  <c r="AD74" i="1"/>
  <c r="U75" i="1"/>
  <c r="AL77" i="1"/>
  <c r="AC78" i="1"/>
  <c r="AL80" i="1"/>
  <c r="AM52" i="1"/>
  <c r="AL52" i="1"/>
  <c r="AD53" i="1"/>
  <c r="AC53" i="1"/>
  <c r="U54" i="1"/>
  <c r="T54" i="1"/>
  <c r="AC55" i="1"/>
  <c r="T56" i="1"/>
  <c r="AW56" i="1"/>
  <c r="AL57" i="1"/>
  <c r="AC58" i="1"/>
  <c r="K59" i="1"/>
  <c r="AP59" i="1" s="1"/>
  <c r="AL60" i="1"/>
  <c r="T61" i="1"/>
  <c r="K62" i="1"/>
  <c r="AP62" i="1" s="1"/>
  <c r="T66" i="1"/>
  <c r="AW66" i="1"/>
  <c r="L68" i="1"/>
  <c r="AQ68" i="1" s="1"/>
  <c r="AW68" i="1"/>
  <c r="K71" i="1"/>
  <c r="AP71" i="1" s="1"/>
  <c r="AC73" i="1"/>
  <c r="K74" i="1"/>
  <c r="AP74" i="1" s="1"/>
  <c r="T76" i="1"/>
  <c r="U77" i="1"/>
  <c r="L78" i="1"/>
  <c r="AL78" i="1"/>
  <c r="AM79" i="1"/>
  <c r="AD80" i="1"/>
  <c r="AW55" i="1"/>
  <c r="AW57" i="1"/>
  <c r="AW59" i="1"/>
  <c r="AW61" i="1"/>
  <c r="U64" i="1"/>
  <c r="T64" i="1"/>
  <c r="AW64" i="1"/>
  <c r="AL65" i="1"/>
  <c r="AC66" i="1"/>
  <c r="K67" i="1"/>
  <c r="AP67" i="1" s="1"/>
  <c r="AL68" i="1"/>
  <c r="T69" i="1"/>
  <c r="K70" i="1"/>
  <c r="AP70" i="1" s="1"/>
  <c r="AC71" i="1"/>
  <c r="T72" i="1"/>
  <c r="AW72" i="1"/>
  <c r="AL73" i="1"/>
  <c r="AC74" i="1"/>
  <c r="K75" i="1"/>
  <c r="AP75" i="1" s="1"/>
  <c r="AL76" i="1"/>
  <c r="T77" i="1"/>
  <c r="K78" i="1"/>
  <c r="AP78" i="1" s="1"/>
  <c r="AC79" i="1"/>
  <c r="T80" i="1"/>
  <c r="AW80" i="1"/>
  <c r="AN81" i="1"/>
  <c r="AO81" i="1" s="1"/>
  <c r="AK81" i="1"/>
  <c r="AC64" i="1"/>
  <c r="K65" i="1"/>
  <c r="AL66" i="1"/>
  <c r="T67" i="1"/>
  <c r="K68" i="1"/>
  <c r="AP68" i="1" s="1"/>
  <c r="AW69" i="1"/>
  <c r="AC69" i="1"/>
  <c r="T70" i="1"/>
  <c r="AW70" i="1"/>
  <c r="AL71" i="1"/>
  <c r="AC72" i="1"/>
  <c r="K73" i="1"/>
  <c r="AP73" i="1" s="1"/>
  <c r="AL74" i="1"/>
  <c r="T75" i="1"/>
  <c r="K76" i="1"/>
  <c r="AP76" i="1" s="1"/>
  <c r="AC77" i="1"/>
  <c r="T78" i="1"/>
  <c r="AW78" i="1"/>
  <c r="AL79" i="1"/>
  <c r="AC80" i="1"/>
  <c r="AW71" i="1"/>
  <c r="AW73" i="1"/>
  <c r="AW75" i="1"/>
  <c r="AW77" i="1"/>
  <c r="AW79" i="1"/>
  <c r="AU79" i="1" l="1"/>
  <c r="AR32" i="1"/>
  <c r="AS57" i="1"/>
  <c r="AS21" i="1"/>
  <c r="AS36" i="1"/>
  <c r="AS5" i="1"/>
  <c r="AS33" i="1"/>
  <c r="AS9" i="1"/>
  <c r="AT15" i="1"/>
  <c r="AS18" i="1"/>
  <c r="AS79" i="1"/>
  <c r="AS13" i="1"/>
  <c r="AS27" i="1"/>
  <c r="AS19" i="1"/>
  <c r="AS31" i="1"/>
  <c r="AS37" i="1"/>
  <c r="AS71" i="1"/>
  <c r="AT79" i="1"/>
  <c r="AS66" i="1"/>
  <c r="AU19" i="1"/>
  <c r="AS76" i="1"/>
  <c r="AU35" i="1"/>
  <c r="AU27" i="1"/>
  <c r="AR18" i="1"/>
  <c r="AU31" i="1"/>
  <c r="AU76" i="1"/>
  <c r="AT63" i="1"/>
  <c r="AS35" i="1"/>
  <c r="AS60" i="1"/>
  <c r="AU58" i="1"/>
  <c r="AM81" i="1"/>
  <c r="L81" i="1"/>
  <c r="AQ81" i="1" s="1"/>
  <c r="AS58" i="1"/>
  <c r="AU71" i="1"/>
  <c r="AU65" i="1"/>
  <c r="AU26" i="1"/>
  <c r="AS65" i="1"/>
  <c r="AS34" i="1"/>
  <c r="AU21" i="1"/>
  <c r="AU56" i="1"/>
  <c r="AS25" i="1"/>
  <c r="AS20" i="1"/>
  <c r="AT38" i="1"/>
  <c r="AS26" i="1"/>
  <c r="AU20" i="1"/>
  <c r="AS15" i="1"/>
  <c r="AR63" i="1"/>
  <c r="AS59" i="1"/>
  <c r="AU13" i="1"/>
  <c r="AS11" i="1"/>
  <c r="AV30" i="1"/>
  <c r="AU60" i="1"/>
  <c r="AU57" i="1"/>
  <c r="AU51" i="1"/>
  <c r="AU33" i="1"/>
  <c r="AU28" i="1"/>
  <c r="AU25" i="1"/>
  <c r="AS10" i="1"/>
  <c r="AS23" i="1"/>
  <c r="AS72" i="1"/>
  <c r="AU80" i="1"/>
  <c r="AU66" i="1"/>
  <c r="AU22" i="1"/>
  <c r="AU15" i="1"/>
  <c r="AU5" i="1"/>
  <c r="AR34" i="1"/>
  <c r="AS22" i="1"/>
  <c r="AU11" i="1"/>
  <c r="AU74" i="1"/>
  <c r="AV63" i="1"/>
  <c r="AT57" i="1"/>
  <c r="AS74" i="1"/>
  <c r="AT34" i="1"/>
  <c r="AR30" i="1"/>
  <c r="AT18" i="1"/>
  <c r="AU16" i="1"/>
  <c r="AT32" i="1"/>
  <c r="AU68" i="1"/>
  <c r="AV65" i="1"/>
  <c r="AU59" i="1"/>
  <c r="AU32" i="1"/>
  <c r="AU29" i="1"/>
  <c r="AT26" i="1"/>
  <c r="AS80" i="1"/>
  <c r="AT28" i="1"/>
  <c r="AU63" i="1"/>
  <c r="AU37" i="1"/>
  <c r="AU23" i="1"/>
  <c r="AS17" i="1"/>
  <c r="AS14" i="1"/>
  <c r="AS51" i="1"/>
  <c r="AT65" i="1"/>
  <c r="AT30" i="1"/>
  <c r="AS32" i="1"/>
  <c r="AS28" i="1"/>
  <c r="AV38" i="1"/>
  <c r="AV26" i="1"/>
  <c r="AU73" i="1"/>
  <c r="AS63" i="1"/>
  <c r="AU14" i="1"/>
  <c r="AU10" i="1"/>
  <c r="AU17" i="1"/>
  <c r="AS12" i="1"/>
  <c r="AT7" i="1"/>
  <c r="AV32" i="1"/>
  <c r="AR7" i="1"/>
  <c r="AS30" i="1"/>
  <c r="AU34" i="1"/>
  <c r="AS68" i="1"/>
  <c r="AV71" i="1"/>
  <c r="AS73" i="1"/>
  <c r="AV28" i="1"/>
  <c r="AV23" i="1"/>
  <c r="AS41" i="1"/>
  <c r="AT36" i="1"/>
  <c r="AT23" i="1"/>
  <c r="AV18" i="1"/>
  <c r="AR28" i="1"/>
  <c r="AR26" i="1"/>
  <c r="AV7" i="1"/>
  <c r="AU38" i="1"/>
  <c r="AU36" i="1"/>
  <c r="AU72" i="1"/>
  <c r="AS29" i="1"/>
  <c r="U81" i="1"/>
  <c r="AU49" i="1"/>
  <c r="AU30" i="1"/>
  <c r="AV17" i="1"/>
  <c r="AU12" i="1"/>
  <c r="AR38" i="1"/>
  <c r="AR36" i="1"/>
  <c r="AV70" i="1"/>
  <c r="AR70" i="1"/>
  <c r="AT70" i="1"/>
  <c r="AT77" i="1"/>
  <c r="AR77" i="1"/>
  <c r="AV77" i="1"/>
  <c r="AV66" i="1"/>
  <c r="AR66" i="1"/>
  <c r="AT66" i="1"/>
  <c r="AT73" i="1"/>
  <c r="AV73" i="1"/>
  <c r="AR73" i="1"/>
  <c r="AS61" i="1"/>
  <c r="AU61" i="1"/>
  <c r="AT53" i="1"/>
  <c r="AR53" i="1"/>
  <c r="AV53" i="1"/>
  <c r="AT48" i="1"/>
  <c r="AR48" i="1"/>
  <c r="AV48" i="1"/>
  <c r="AT46" i="1"/>
  <c r="AR46" i="1"/>
  <c r="AV46" i="1"/>
  <c r="AT42" i="1"/>
  <c r="AR42" i="1"/>
  <c r="AV42" i="1"/>
  <c r="AT19" i="1"/>
  <c r="AR19" i="1"/>
  <c r="AV19" i="1"/>
  <c r="AR9" i="1"/>
  <c r="AT9" i="1"/>
  <c r="AV9" i="1"/>
  <c r="AV34" i="1"/>
  <c r="AT11" i="1"/>
  <c r="AR11" i="1"/>
  <c r="AV11" i="1"/>
  <c r="AT8" i="1"/>
  <c r="AR8" i="1"/>
  <c r="AV8" i="1"/>
  <c r="AU47" i="1"/>
  <c r="AV36" i="1"/>
  <c r="AU64" i="1"/>
  <c r="AS64" i="1"/>
  <c r="AV54" i="1"/>
  <c r="AR54" i="1"/>
  <c r="AT54" i="1"/>
  <c r="AS69" i="1"/>
  <c r="AU69" i="1"/>
  <c r="AV74" i="1"/>
  <c r="AR74" i="1"/>
  <c r="AT74" i="1"/>
  <c r="AU46" i="1"/>
  <c r="AS46" i="1"/>
  <c r="AV49" i="1"/>
  <c r="AR49" i="1"/>
  <c r="AT49" i="1"/>
  <c r="AV43" i="1"/>
  <c r="AR43" i="1"/>
  <c r="AT43" i="1"/>
  <c r="AV50" i="1"/>
  <c r="AT50" i="1"/>
  <c r="AR50" i="1"/>
  <c r="AV14" i="1"/>
  <c r="AR14" i="1"/>
  <c r="AT14" i="1"/>
  <c r="AU6" i="1"/>
  <c r="AS6" i="1"/>
  <c r="AV10" i="1"/>
  <c r="AT10" i="1"/>
  <c r="AR10" i="1"/>
  <c r="AV57" i="1"/>
  <c r="AT21" i="1"/>
  <c r="AR21" i="1"/>
  <c r="AV21" i="1"/>
  <c r="AV16" i="1"/>
  <c r="AR16" i="1"/>
  <c r="AT16" i="1"/>
  <c r="AT13" i="1"/>
  <c r="AR13" i="1"/>
  <c r="AV13" i="1"/>
  <c r="AU8" i="1"/>
  <c r="AS8" i="1"/>
  <c r="AS47" i="1"/>
  <c r="AS43" i="1"/>
  <c r="AV60" i="1"/>
  <c r="AR60" i="1"/>
  <c r="AT60" i="1"/>
  <c r="AW81" i="1"/>
  <c r="AV78" i="1"/>
  <c r="AR78" i="1"/>
  <c r="AT78" i="1"/>
  <c r="AT75" i="1"/>
  <c r="AV75" i="1"/>
  <c r="AR75" i="1"/>
  <c r="AV79" i="1"/>
  <c r="AV72" i="1"/>
  <c r="AR72" i="1"/>
  <c r="AT72" i="1"/>
  <c r="AT69" i="1"/>
  <c r="AR69" i="1"/>
  <c r="AV69" i="1"/>
  <c r="AS77" i="1"/>
  <c r="AU77" i="1"/>
  <c r="AV56" i="1"/>
  <c r="AR56" i="1"/>
  <c r="AT56" i="1"/>
  <c r="AU54" i="1"/>
  <c r="AS54" i="1"/>
  <c r="AS75" i="1"/>
  <c r="AU75" i="1"/>
  <c r="AV68" i="1"/>
  <c r="AR68" i="1"/>
  <c r="AT68" i="1"/>
  <c r="AT51" i="1"/>
  <c r="AR51" i="1"/>
  <c r="AV51" i="1"/>
  <c r="AR79" i="1"/>
  <c r="AV62" i="1"/>
  <c r="AR62" i="1"/>
  <c r="AT62" i="1"/>
  <c r="AU52" i="1"/>
  <c r="AS52" i="1"/>
  <c r="AT59" i="1"/>
  <c r="AV59" i="1"/>
  <c r="AR59" i="1"/>
  <c r="AQ56" i="1"/>
  <c r="AS56" i="1"/>
  <c r="AS39" i="1"/>
  <c r="AU39" i="1"/>
  <c r="AV37" i="1"/>
  <c r="AR37" i="1"/>
  <c r="AT37" i="1"/>
  <c r="AV35" i="1"/>
  <c r="AR35" i="1"/>
  <c r="AT35" i="1"/>
  <c r="AV33" i="1"/>
  <c r="AR33" i="1"/>
  <c r="AT33" i="1"/>
  <c r="AV31" i="1"/>
  <c r="AR31" i="1"/>
  <c r="AT31" i="1"/>
  <c r="AV29" i="1"/>
  <c r="AR29" i="1"/>
  <c r="AT29" i="1"/>
  <c r="AV27" i="1"/>
  <c r="AR27" i="1"/>
  <c r="AT27" i="1"/>
  <c r="AV25" i="1"/>
  <c r="AR25" i="1"/>
  <c r="AT25" i="1"/>
  <c r="AV12" i="1"/>
  <c r="AR12" i="1"/>
  <c r="AT12" i="1"/>
  <c r="T81" i="1"/>
  <c r="AR4" i="1"/>
  <c r="AV4" i="1"/>
  <c r="AT4" i="1"/>
  <c r="AR57" i="1"/>
  <c r="AR23" i="1"/>
  <c r="AS49" i="1"/>
  <c r="AU45" i="1"/>
  <c r="AD81" i="1"/>
  <c r="AR17" i="1"/>
  <c r="AR15" i="1"/>
  <c r="AV80" i="1"/>
  <c r="AR80" i="1"/>
  <c r="AT80" i="1"/>
  <c r="AV64" i="1"/>
  <c r="AR64" i="1"/>
  <c r="AT64" i="1"/>
  <c r="AT61" i="1"/>
  <c r="AV61" i="1"/>
  <c r="AR61" i="1"/>
  <c r="AQ70" i="1"/>
  <c r="AS70" i="1"/>
  <c r="AR52" i="1"/>
  <c r="AV52" i="1"/>
  <c r="AT52" i="1"/>
  <c r="AT44" i="1"/>
  <c r="AR44" i="1"/>
  <c r="AV44" i="1"/>
  <c r="AT40" i="1"/>
  <c r="AR40" i="1"/>
  <c r="AV40" i="1"/>
  <c r="AR71" i="1"/>
  <c r="AV22" i="1"/>
  <c r="AR22" i="1"/>
  <c r="AT22" i="1"/>
  <c r="AV6" i="1"/>
  <c r="AR6" i="1"/>
  <c r="AT6" i="1"/>
  <c r="AC81" i="1"/>
  <c r="AS24" i="1"/>
  <c r="AU24" i="1"/>
  <c r="AU43" i="1"/>
  <c r="AT5" i="1"/>
  <c r="AR5" i="1"/>
  <c r="AV5" i="1"/>
  <c r="AU70" i="1"/>
  <c r="AT67" i="1"/>
  <c r="AV67" i="1"/>
  <c r="AR67" i="1"/>
  <c r="AQ78" i="1"/>
  <c r="AS78" i="1"/>
  <c r="AU42" i="1"/>
  <c r="AS42" i="1"/>
  <c r="AS53" i="1"/>
  <c r="AU53" i="1"/>
  <c r="AV47" i="1"/>
  <c r="AR47" i="1"/>
  <c r="AT47" i="1"/>
  <c r="AV45" i="1"/>
  <c r="AR45" i="1"/>
  <c r="AT45" i="1"/>
  <c r="AV41" i="1"/>
  <c r="AR41" i="1"/>
  <c r="AT41" i="1"/>
  <c r="AT71" i="1"/>
  <c r="AV39" i="1"/>
  <c r="AR39" i="1"/>
  <c r="AT39" i="1"/>
  <c r="AT17" i="1"/>
  <c r="AU78" i="1"/>
  <c r="AP65" i="1"/>
  <c r="AR65" i="1"/>
  <c r="AV76" i="1"/>
  <c r="AR76" i="1"/>
  <c r="AT76" i="1"/>
  <c r="AV58" i="1"/>
  <c r="AR58" i="1"/>
  <c r="AT58" i="1"/>
  <c r="AT55" i="1"/>
  <c r="AR55" i="1"/>
  <c r="AV55" i="1"/>
  <c r="AS62" i="1"/>
  <c r="AU62" i="1"/>
  <c r="AU48" i="1"/>
  <c r="AS48" i="1"/>
  <c r="AU44" i="1"/>
  <c r="AS44" i="1"/>
  <c r="AU40" i="1"/>
  <c r="AS40" i="1"/>
  <c r="AS55" i="1"/>
  <c r="AU55" i="1"/>
  <c r="AS67" i="1"/>
  <c r="AU67" i="1"/>
  <c r="AU50" i="1"/>
  <c r="AS50" i="1"/>
  <c r="AL81" i="1"/>
  <c r="AV20" i="1"/>
  <c r="AR20" i="1"/>
  <c r="AT20" i="1"/>
  <c r="AU4" i="1"/>
  <c r="AS4" i="1"/>
  <c r="AT24" i="1"/>
  <c r="AR24" i="1"/>
  <c r="AV24" i="1"/>
  <c r="AV15" i="1"/>
  <c r="K81" i="1"/>
  <c r="AP81" i="1" s="1"/>
  <c r="AS45" i="1"/>
  <c r="AU41" i="1"/>
  <c r="AS7" i="1"/>
  <c r="AU7" i="1"/>
  <c r="AU9" i="1"/>
  <c r="AS81" i="1" l="1"/>
  <c r="AU81" i="1"/>
  <c r="AV81" i="1"/>
  <c r="AR81" i="1"/>
  <c r="AT81" i="1"/>
</calcChain>
</file>

<file path=xl/sharedStrings.xml><?xml version="1.0" encoding="utf-8"?>
<sst xmlns="http://schemas.openxmlformats.org/spreadsheetml/2006/main" count="1162" uniqueCount="118">
  <si>
    <t>จังหวัด</t>
  </si>
  <si>
    <t>ประชากรกลางปี 2560</t>
  </si>
  <si>
    <t>เขตสคร.</t>
  </si>
  <si>
    <t>ไตรมาสที่ 1</t>
  </si>
  <si>
    <t>Medianไตรมาสที่ 1</t>
  </si>
  <si>
    <t>จำนวนเป้าหมายไตรมาสที่ 1</t>
  </si>
  <si>
    <t>อัตราเป้าหมายไตรมาสที่ 1</t>
  </si>
  <si>
    <t>ไตรมาสที่ 2</t>
  </si>
  <si>
    <t>Medianไตรมาสที่ 2</t>
  </si>
  <si>
    <t>จำนวนเป้าหมายไตรมาสที่ 2</t>
  </si>
  <si>
    <t>อัตราเป้าหมายไตรมาสที่ 2</t>
  </si>
  <si>
    <t>ไตรมาสที่ 3</t>
  </si>
  <si>
    <t>Medianไตรมาสที่ 3</t>
  </si>
  <si>
    <t>จำนวนเป้าหมายไตรมาสที่ 3</t>
  </si>
  <si>
    <t>อัตราเป้าหมายไตรมาสที่ 3</t>
  </si>
  <si>
    <t>ไตรมาสที่ 4</t>
  </si>
  <si>
    <t>Medianไตรมาสที่ 4</t>
  </si>
  <si>
    <t>จำนวนเป้าหมายไตรมาสที่ 4</t>
  </si>
  <si>
    <t>อัตราเป้าหมายไตรมาสที่ 4</t>
  </si>
  <si>
    <t>รวม</t>
  </si>
  <si>
    <t>เป้าหมายปีงบประมาณ 2563</t>
  </si>
  <si>
    <t>ตค.</t>
  </si>
  <si>
    <t>พย.</t>
  </si>
  <si>
    <t>ธค.</t>
  </si>
  <si>
    <t>มค.</t>
  </si>
  <si>
    <t>กพ.</t>
  </si>
  <si>
    <t>มีค.</t>
  </si>
  <si>
    <t>เมย.</t>
  </si>
  <si>
    <t>พค.</t>
  </si>
  <si>
    <t>มิย.</t>
  </si>
  <si>
    <t>ก.ค.</t>
  </si>
  <si>
    <t>ส.ค.</t>
  </si>
  <si>
    <t>ก.ย.</t>
  </si>
  <si>
    <t>รอบ 3 เดือน</t>
  </si>
  <si>
    <t>รอบ 6 เดือน</t>
  </si>
  <si>
    <t>รอบ 9 เดือน</t>
  </si>
  <si>
    <t>รอบ 12 เดือน</t>
  </si>
  <si>
    <t>median54-59</t>
  </si>
  <si>
    <t>ลดลงร้อยละ 15</t>
  </si>
  <si>
    <t>จำนวน</t>
  </si>
  <si>
    <t>อัตรา</t>
  </si>
  <si>
    <t>เชียงราย</t>
  </si>
  <si>
    <t>เชียงใหม่</t>
  </si>
  <si>
    <t>น่าน</t>
  </si>
  <si>
    <t>พะเยา</t>
  </si>
  <si>
    <t>แพร่</t>
  </si>
  <si>
    <t>แม่ฮ่องสอน</t>
  </si>
  <si>
    <t>ลำปาง</t>
  </si>
  <si>
    <t>ลำพูน</t>
  </si>
  <si>
    <t>ตาก</t>
  </si>
  <si>
    <t>พิษณุโลก</t>
  </si>
  <si>
    <t>เพชรบูรณ์</t>
  </si>
  <si>
    <t>สุโขทัย</t>
  </si>
  <si>
    <t>อุตรดิตถ์</t>
  </si>
  <si>
    <t>กำแพงเพชร</t>
  </si>
  <si>
    <t>ชัยนาท</t>
  </si>
  <si>
    <t>นครสวรรค์</t>
  </si>
  <si>
    <t>พิจิตร</t>
  </si>
  <si>
    <t>อุทัยธานี</t>
  </si>
  <si>
    <t>นครนายก</t>
  </si>
  <si>
    <t>นนทบุรี</t>
  </si>
  <si>
    <t>ปทุมธานี</t>
  </si>
  <si>
    <t>พระนครศรีอยุธยา</t>
  </si>
  <si>
    <t>ลพบุรี</t>
  </si>
  <si>
    <t>สระบุรี</t>
  </si>
  <si>
    <t>สิงห์บุรี</t>
  </si>
  <si>
    <t>อ่างทอง</t>
  </si>
  <si>
    <t>กาญจนบุรี</t>
  </si>
  <si>
    <t>นครปฐม</t>
  </si>
  <si>
    <t>ประจวบคีรีขันธ์</t>
  </si>
  <si>
    <t>เพชรบุรี</t>
  </si>
  <si>
    <t>ราชบุรี</t>
  </si>
  <si>
    <t>สมุทรสงคราม</t>
  </si>
  <si>
    <t>สมุทรสาคร</t>
  </si>
  <si>
    <t>สุพรรณบุรี</t>
  </si>
  <si>
    <t>จันทบุรี</t>
  </si>
  <si>
    <t>ฉะเชิงเทรา</t>
  </si>
  <si>
    <t>ชลบุรี</t>
  </si>
  <si>
    <t>ตราด</t>
  </si>
  <si>
    <t>ปราจีนบุรี</t>
  </si>
  <si>
    <t>ระยอง</t>
  </si>
  <si>
    <t>สมุทรปราการ</t>
  </si>
  <si>
    <t>สระแก้ว</t>
  </si>
  <si>
    <t>กาฬสินธุ์</t>
  </si>
  <si>
    <t>ขอนแก่น</t>
  </si>
  <si>
    <t>มหาสารคาม</t>
  </si>
  <si>
    <t>ร้อยเอ็ด</t>
  </si>
  <si>
    <t>นครพนม</t>
  </si>
  <si>
    <t>บึงกาฬ</t>
  </si>
  <si>
    <t>เลย</t>
  </si>
  <si>
    <t>สกลนคร</t>
  </si>
  <si>
    <t>หนองคาย</t>
  </si>
  <si>
    <t>หนองบัวลำภู</t>
  </si>
  <si>
    <t>อุดรธานี</t>
  </si>
  <si>
    <t>ชัยภูมิ</t>
  </si>
  <si>
    <t>นครราชสีมา</t>
  </si>
  <si>
    <t>บุรีรัมย์</t>
  </si>
  <si>
    <t>สุรินทร์</t>
  </si>
  <si>
    <t>มุกดาหาร</t>
  </si>
  <si>
    <t>ยโสธร</t>
  </si>
  <si>
    <t>ศรีสะเกษ</t>
  </si>
  <si>
    <t>อำนาจเจริญ</t>
  </si>
  <si>
    <t>อุบลราชธานี</t>
  </si>
  <si>
    <t>กระบี่</t>
  </si>
  <si>
    <t>ชุมพร</t>
  </si>
  <si>
    <t>นครศรีธรรมราช</t>
  </si>
  <si>
    <t>พังงา</t>
  </si>
  <si>
    <t>ภูเก็ต</t>
  </si>
  <si>
    <t>ระนอง</t>
  </si>
  <si>
    <t>สุราษฎร์ธานี</t>
  </si>
  <si>
    <t>ตรัง</t>
  </si>
  <si>
    <t>นราธิวาส</t>
  </si>
  <si>
    <t>ปัตตานี</t>
  </si>
  <si>
    <t>พัทลุง</t>
  </si>
  <si>
    <t>ยะลา</t>
  </si>
  <si>
    <t>สงขลา</t>
  </si>
  <si>
    <t>สตูล</t>
  </si>
  <si>
    <t>กรุงเทพมหานคร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</si>
</sst>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_(* #,##0_);_(* \(#,##0\);_(* &quot;-&quot;??_);_(@_)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4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name val="TH SarabunPSK"/>
      <family val="2"/>
    </font>
    <font>
      <sz val="14"/>
      <name val="Cordia New"/>
      <family val="2"/>
    </font>
    <font>
      <sz val="14"/>
      <color theme="1"/>
      <name val="TH SarabunPSK"/>
      <family val="2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/>
    <xf numFmtId="0" fontId="3" fillId="5" borderId="3" xfId="0" applyFont="1" applyFill="1" applyBorder="1" applyAlignment="1">
      <alignment horizontal="right"/>
    </xf>
    <xf numFmtId="0" fontId="3" fillId="5" borderId="5" xfId="0" applyFont="1" applyFill="1" applyBorder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8" borderId="1" xfId="0" applyFont="1" applyFill="1" applyBorder="1" applyAlignment="1">
      <alignment horizontal="center" vertical="top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5" fillId="2" borderId="8" xfId="0" quotePrefix="1" applyNumberFormat="1" applyFont="1" applyFill="1" applyBorder="1"/>
    <xf numFmtId="165" fontId="6" fillId="9" borderId="9" xfId="1" applyNumberFormat="1" applyFont="1" applyFill="1" applyBorder="1"/>
    <xf numFmtId="37" fontId="3" fillId="8" borderId="7" xfId="1" applyNumberFormat="1" applyFont="1" applyFill="1" applyBorder="1"/>
    <xf numFmtId="1" fontId="0" fillId="0" borderId="1" xfId="0" applyNumberFormat="1" applyBorder="1"/>
    <xf numFmtId="1" fontId="7" fillId="8" borderId="8" xfId="0" applyNumberFormat="1" applyFont="1" applyFill="1" applyBorder="1"/>
    <xf numFmtId="166" fontId="3" fillId="3" borderId="7" xfId="1" applyNumberFormat="1" applyFont="1" applyFill="1" applyBorder="1"/>
    <xf numFmtId="43" fontId="3" fillId="3" borderId="7" xfId="1" applyNumberFormat="1" applyFont="1" applyFill="1" applyBorder="1"/>
    <xf numFmtId="165" fontId="3" fillId="0" borderId="8" xfId="0" applyNumberFormat="1" applyFont="1" applyBorder="1"/>
    <xf numFmtId="166" fontId="3" fillId="6" borderId="7" xfId="1" applyNumberFormat="1" applyFont="1" applyFill="1" applyBorder="1"/>
    <xf numFmtId="43" fontId="3" fillId="6" borderId="7" xfId="1" applyNumberFormat="1" applyFont="1" applyFill="1" applyBorder="1"/>
    <xf numFmtId="166" fontId="3" fillId="7" borderId="7" xfId="1" applyNumberFormat="1" applyFont="1" applyFill="1" applyBorder="1"/>
    <xf numFmtId="43" fontId="3" fillId="7" borderId="7" xfId="1" applyNumberFormat="1" applyFont="1" applyFill="1" applyBorder="1"/>
    <xf numFmtId="0" fontId="7" fillId="2" borderId="8" xfId="0" quotePrefix="1" applyNumberFormat="1" applyFont="1" applyFill="1" applyBorder="1"/>
    <xf numFmtId="0" fontId="5" fillId="2" borderId="10" xfId="0" quotePrefix="1" applyNumberFormat="1" applyFont="1" applyFill="1" applyBorder="1"/>
    <xf numFmtId="0" fontId="5" fillId="2" borderId="6" xfId="0" quotePrefix="1" applyNumberFormat="1" applyFont="1" applyFill="1" applyBorder="1"/>
    <xf numFmtId="165" fontId="3" fillId="0" borderId="0" xfId="0" applyNumberFormat="1" applyFont="1" applyBorder="1"/>
    <xf numFmtId="0" fontId="5" fillId="2" borderId="9" xfId="0" quotePrefix="1" applyNumberFormat="1" applyFont="1" applyFill="1" applyBorder="1"/>
    <xf numFmtId="165" fontId="3" fillId="0" borderId="11" xfId="0" applyNumberFormat="1" applyFont="1" applyBorder="1"/>
    <xf numFmtId="165" fontId="2" fillId="2" borderId="1" xfId="1" applyNumberFormat="1" applyFont="1" applyFill="1" applyBorder="1"/>
    <xf numFmtId="165" fontId="7" fillId="8" borderId="1" xfId="1" applyNumberFormat="1" applyFont="1" applyFill="1" applyBorder="1"/>
    <xf numFmtId="43" fontId="3" fillId="8" borderId="7" xfId="1" applyNumberFormat="1" applyFont="1" applyFill="1" applyBorder="1"/>
    <xf numFmtId="1" fontId="7" fillId="0" borderId="1" xfId="0" applyNumberFormat="1" applyFont="1" applyBorder="1"/>
    <xf numFmtId="1" fontId="7" fillId="8" borderId="1" xfId="0" applyNumberFormat="1" applyFont="1" applyFill="1" applyBorder="1"/>
    <xf numFmtId="165" fontId="3" fillId="0" borderId="1" xfId="0" applyNumberFormat="1" applyFont="1" applyBorder="1"/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ปกติ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1"/>
  <sheetViews>
    <sheetView zoomScale="90" zoomScaleNormal="90" workbookViewId="0">
      <selection activeCell="O28" sqref="O28"/>
    </sheetView>
  </sheetViews>
  <sheetFormatPr defaultRowHeight="15"/>
  <cols>
    <col min="2" max="2" width="16" customWidth="1"/>
    <col min="49" max="49" width="11.28515625" customWidth="1"/>
  </cols>
  <sheetData>
    <row r="1" spans="1:49" ht="21">
      <c r="A1" s="45" t="s">
        <v>0</v>
      </c>
      <c r="B1" s="31" t="s">
        <v>1</v>
      </c>
      <c r="C1" s="46" t="s">
        <v>2</v>
      </c>
      <c r="D1" s="34" t="s">
        <v>3</v>
      </c>
      <c r="E1" s="34"/>
      <c r="F1" s="34"/>
      <c r="G1" s="34"/>
      <c r="H1" s="34"/>
      <c r="I1" s="34"/>
      <c r="J1" s="31" t="s">
        <v>4</v>
      </c>
      <c r="K1" s="31" t="s">
        <v>5</v>
      </c>
      <c r="L1" s="31" t="s">
        <v>6</v>
      </c>
      <c r="M1" s="34" t="s">
        <v>7</v>
      </c>
      <c r="N1" s="34"/>
      <c r="O1" s="34"/>
      <c r="P1" s="34"/>
      <c r="Q1" s="34"/>
      <c r="R1" s="34"/>
      <c r="S1" s="31" t="s">
        <v>8</v>
      </c>
      <c r="T1" s="31" t="s">
        <v>9</v>
      </c>
      <c r="U1" s="31" t="s">
        <v>10</v>
      </c>
      <c r="V1" s="34" t="s">
        <v>11</v>
      </c>
      <c r="W1" s="34"/>
      <c r="X1" s="34"/>
      <c r="Y1" s="34"/>
      <c r="Z1" s="34"/>
      <c r="AA1" s="34"/>
      <c r="AB1" s="31" t="s">
        <v>12</v>
      </c>
      <c r="AC1" s="31" t="s">
        <v>13</v>
      </c>
      <c r="AD1" s="31" t="s">
        <v>14</v>
      </c>
      <c r="AE1" s="34" t="s">
        <v>15</v>
      </c>
      <c r="AF1" s="34"/>
      <c r="AG1" s="34"/>
      <c r="AH1" s="34"/>
      <c r="AI1" s="34"/>
      <c r="AJ1" s="34"/>
      <c r="AK1" s="31" t="s">
        <v>16</v>
      </c>
      <c r="AL1" s="31" t="s">
        <v>17</v>
      </c>
      <c r="AM1" s="31" t="s">
        <v>18</v>
      </c>
      <c r="AN1" s="39" t="s">
        <v>19</v>
      </c>
      <c r="AO1" s="39"/>
      <c r="AP1" s="40" t="s">
        <v>20</v>
      </c>
      <c r="AQ1" s="41"/>
      <c r="AR1" s="41"/>
      <c r="AS1" s="41"/>
      <c r="AT1" s="41"/>
      <c r="AU1" s="41"/>
      <c r="AV1" s="41"/>
      <c r="AW1" s="42"/>
    </row>
    <row r="2" spans="1:49" ht="18.75">
      <c r="A2" s="45"/>
      <c r="B2" s="32"/>
      <c r="C2" s="47"/>
      <c r="D2" s="35" t="s">
        <v>21</v>
      </c>
      <c r="E2" s="35"/>
      <c r="F2" s="35" t="s">
        <v>22</v>
      </c>
      <c r="G2" s="35"/>
      <c r="H2" s="35" t="s">
        <v>23</v>
      </c>
      <c r="I2" s="35"/>
      <c r="J2" s="32"/>
      <c r="K2" s="32"/>
      <c r="L2" s="32"/>
      <c r="M2" s="1" t="s">
        <v>24</v>
      </c>
      <c r="N2" s="2"/>
      <c r="O2" s="1" t="s">
        <v>25</v>
      </c>
      <c r="P2" s="2"/>
      <c r="Q2" s="1" t="s">
        <v>26</v>
      </c>
      <c r="R2" s="2"/>
      <c r="S2" s="32"/>
      <c r="T2" s="32"/>
      <c r="U2" s="32"/>
      <c r="V2" s="35" t="s">
        <v>27</v>
      </c>
      <c r="W2" s="35"/>
      <c r="X2" s="35" t="s">
        <v>28</v>
      </c>
      <c r="Y2" s="35"/>
      <c r="Z2" s="35" t="s">
        <v>29</v>
      </c>
      <c r="AA2" s="35"/>
      <c r="AB2" s="32"/>
      <c r="AC2" s="32"/>
      <c r="AD2" s="32"/>
      <c r="AE2" s="35" t="s">
        <v>30</v>
      </c>
      <c r="AF2" s="35"/>
      <c r="AG2" s="35" t="s">
        <v>31</v>
      </c>
      <c r="AH2" s="35"/>
      <c r="AI2" s="35" t="s">
        <v>32</v>
      </c>
      <c r="AJ2" s="35"/>
      <c r="AK2" s="32"/>
      <c r="AL2" s="32"/>
      <c r="AM2" s="32"/>
      <c r="AN2" s="39"/>
      <c r="AO2" s="39"/>
      <c r="AP2" s="36" t="s">
        <v>33</v>
      </c>
      <c r="AQ2" s="37"/>
      <c r="AR2" s="43" t="s">
        <v>34</v>
      </c>
      <c r="AS2" s="44"/>
      <c r="AT2" s="36" t="s">
        <v>35</v>
      </c>
      <c r="AU2" s="37"/>
      <c r="AV2" s="38" t="s">
        <v>36</v>
      </c>
      <c r="AW2" s="38"/>
    </row>
    <row r="3" spans="1:49" ht="37.5">
      <c r="A3" s="45"/>
      <c r="B3" s="33"/>
      <c r="C3" s="48"/>
      <c r="D3" s="3" t="s">
        <v>37</v>
      </c>
      <c r="E3" s="4" t="s">
        <v>38</v>
      </c>
      <c r="F3" s="3" t="s">
        <v>37</v>
      </c>
      <c r="G3" s="4" t="s">
        <v>38</v>
      </c>
      <c r="H3" s="3" t="s">
        <v>37</v>
      </c>
      <c r="I3" s="4" t="s">
        <v>38</v>
      </c>
      <c r="J3" s="33"/>
      <c r="K3" s="33"/>
      <c r="L3" s="33"/>
      <c r="M3" s="3" t="s">
        <v>37</v>
      </c>
      <c r="N3" s="4" t="s">
        <v>38</v>
      </c>
      <c r="O3" s="3" t="s">
        <v>37</v>
      </c>
      <c r="P3" s="4" t="s">
        <v>38</v>
      </c>
      <c r="Q3" s="3" t="s">
        <v>37</v>
      </c>
      <c r="R3" s="4" t="s">
        <v>38</v>
      </c>
      <c r="S3" s="33"/>
      <c r="T3" s="33"/>
      <c r="U3" s="33"/>
      <c r="V3" s="3" t="s">
        <v>37</v>
      </c>
      <c r="W3" s="4" t="s">
        <v>38</v>
      </c>
      <c r="X3" s="3" t="s">
        <v>37</v>
      </c>
      <c r="Y3" s="4" t="s">
        <v>38</v>
      </c>
      <c r="Z3" s="3" t="s">
        <v>37</v>
      </c>
      <c r="AA3" s="4" t="s">
        <v>38</v>
      </c>
      <c r="AB3" s="33"/>
      <c r="AC3" s="33"/>
      <c r="AD3" s="33"/>
      <c r="AE3" s="3" t="s">
        <v>37</v>
      </c>
      <c r="AF3" s="4" t="s">
        <v>38</v>
      </c>
      <c r="AG3" s="3" t="s">
        <v>37</v>
      </c>
      <c r="AH3" s="4" t="s">
        <v>38</v>
      </c>
      <c r="AI3" s="3" t="s">
        <v>37</v>
      </c>
      <c r="AJ3" s="4" t="s">
        <v>38</v>
      </c>
      <c r="AK3" s="33"/>
      <c r="AL3" s="33"/>
      <c r="AM3" s="33"/>
      <c r="AN3" s="3" t="s">
        <v>37</v>
      </c>
      <c r="AO3" s="4" t="s">
        <v>38</v>
      </c>
      <c r="AP3" s="5" t="s">
        <v>39</v>
      </c>
      <c r="AQ3" s="5" t="s">
        <v>40</v>
      </c>
      <c r="AR3" s="6" t="s">
        <v>39</v>
      </c>
      <c r="AS3" s="6" t="s">
        <v>40</v>
      </c>
      <c r="AT3" s="5" t="s">
        <v>39</v>
      </c>
      <c r="AU3" s="5" t="s">
        <v>40</v>
      </c>
      <c r="AV3" s="6" t="s">
        <v>39</v>
      </c>
      <c r="AW3" s="6" t="s">
        <v>40</v>
      </c>
    </row>
    <row r="4" spans="1:49" ht="21.75">
      <c r="A4" s="7" t="s">
        <v>41</v>
      </c>
      <c r="B4" s="8">
        <v>1166461</v>
      </c>
      <c r="C4" s="9">
        <v>1</v>
      </c>
      <c r="D4" s="10">
        <v>41</v>
      </c>
      <c r="E4" s="11">
        <f t="shared" ref="E4:E35" si="0">D4-(D4*15/100)</f>
        <v>34.85</v>
      </c>
      <c r="F4" s="10">
        <v>44</v>
      </c>
      <c r="G4" s="11">
        <f t="shared" ref="G4:G35" si="1">F4-(F4*15/100)</f>
        <v>37.4</v>
      </c>
      <c r="H4" s="10">
        <v>53</v>
      </c>
      <c r="I4" s="11">
        <f t="shared" ref="I4:I35" si="2">H4-(H4*15/100)</f>
        <v>45.05</v>
      </c>
      <c r="J4" s="12">
        <f t="shared" ref="J4:J35" si="3">SUM(D4,F4,H4)</f>
        <v>138</v>
      </c>
      <c r="K4" s="12">
        <f t="shared" ref="K4:K35" si="4">SUM(E4,G4,I4)</f>
        <v>117.3</v>
      </c>
      <c r="L4" s="13">
        <f t="shared" ref="L4:L35" si="5">(SUM(E4,G4,I4))/$B4*100000</f>
        <v>10.056058453733129</v>
      </c>
      <c r="M4" s="10">
        <v>51.5</v>
      </c>
      <c r="N4" s="11">
        <f t="shared" ref="N4:N35" si="6">M4-(M4*15/100)</f>
        <v>43.774999999999999</v>
      </c>
      <c r="O4" s="10">
        <v>45</v>
      </c>
      <c r="P4" s="11">
        <f t="shared" ref="P4:P35" si="7">O4-(O4*15/100)</f>
        <v>38.25</v>
      </c>
      <c r="Q4" s="10">
        <v>53.5</v>
      </c>
      <c r="R4" s="11">
        <f t="shared" ref="R4:R35" si="8">Q4-(Q4*15/100)</f>
        <v>45.475000000000001</v>
      </c>
      <c r="S4" s="12">
        <f t="shared" ref="S4:S35" si="9">SUM(M4,O4,Q4)</f>
        <v>150</v>
      </c>
      <c r="T4" s="12">
        <f t="shared" ref="T4:T35" si="10">SUM(N4,P4,R4)</f>
        <v>127.5</v>
      </c>
      <c r="U4" s="13">
        <f t="shared" ref="U4:U35" si="11">(SUM(N4,P4,R4))/$B4*100000</f>
        <v>10.930498319275141</v>
      </c>
      <c r="V4" s="10">
        <v>47</v>
      </c>
      <c r="W4" s="11">
        <f t="shared" ref="W4:W35" si="12">V4-(V4*15/100)</f>
        <v>39.950000000000003</v>
      </c>
      <c r="X4" s="10">
        <v>38.5</v>
      </c>
      <c r="Y4" s="11">
        <f t="shared" ref="Y4:Y35" si="13">X4-(X4*15/100)</f>
        <v>32.725000000000001</v>
      </c>
      <c r="Z4" s="10">
        <v>39</v>
      </c>
      <c r="AA4" s="11">
        <f t="shared" ref="AA4:AA35" si="14">Z4-(Z4*15/100)</f>
        <v>33.15</v>
      </c>
      <c r="AB4" s="12">
        <f t="shared" ref="AB4:AB35" si="15">SUM(V4,X4,Z4)</f>
        <v>124.5</v>
      </c>
      <c r="AC4" s="12">
        <f t="shared" ref="AC4:AC35" si="16">SUM(W4,Y4,AA4)</f>
        <v>105.82500000000002</v>
      </c>
      <c r="AD4" s="13">
        <f t="shared" ref="AD4:AD35" si="17">(SUM(W4,Y4,AA4))/$B4*100000</f>
        <v>9.072313604998369</v>
      </c>
      <c r="AE4" s="10">
        <v>34.5</v>
      </c>
      <c r="AF4" s="11">
        <f t="shared" ref="AF4:AF35" si="18">AE4-(AE4*15/100)</f>
        <v>29.324999999999999</v>
      </c>
      <c r="AG4" s="10">
        <v>29.5</v>
      </c>
      <c r="AH4" s="11">
        <f t="shared" ref="AH4:AH35" si="19">AG4-(AG4*15/100)</f>
        <v>25.074999999999999</v>
      </c>
      <c r="AI4" s="10">
        <v>38.5</v>
      </c>
      <c r="AJ4" s="11">
        <f t="shared" ref="AJ4:AJ35" si="20">AI4-(AI4*15/100)</f>
        <v>32.725000000000001</v>
      </c>
      <c r="AK4" s="12">
        <f t="shared" ref="AK4:AK35" si="21">SUM(AE4,AG4,AI4)</f>
        <v>102.5</v>
      </c>
      <c r="AL4" s="12">
        <f t="shared" ref="AL4:AL35" si="22">SUM(AF4,AH4,AJ4)</f>
        <v>87.125</v>
      </c>
      <c r="AM4" s="13">
        <f t="shared" ref="AM4:AM35" si="23">(SUM(AF4,AH4,AJ4))/$B4*100000</f>
        <v>7.4691738515046797</v>
      </c>
      <c r="AN4" s="14">
        <f t="shared" ref="AN4:AN35" si="24">M4+O4+Q4+V4+X4+Z4+AE4+AG4+AI4+D4+F4+H4</f>
        <v>515</v>
      </c>
      <c r="AO4" s="11">
        <f t="shared" ref="AO4:AO16" si="25">AN4-(AN4*15/100)</f>
        <v>437.75</v>
      </c>
      <c r="AP4" s="15">
        <f t="shared" ref="AP4:AP35" si="26">SUM(K4)</f>
        <v>117.3</v>
      </c>
      <c r="AQ4" s="16">
        <f t="shared" ref="AQ4:AQ35" si="27">SUM(L4)</f>
        <v>10.056058453733129</v>
      </c>
      <c r="AR4" s="17">
        <f t="shared" ref="AR4:AR35" si="28">SUM(T4,K4)</f>
        <v>244.8</v>
      </c>
      <c r="AS4" s="18">
        <f t="shared" ref="AS4:AS35" si="29">SUM(U4,L4)</f>
        <v>20.986556773008271</v>
      </c>
      <c r="AT4" s="15">
        <f t="shared" ref="AT4:AT35" si="30">SUM(T4,AC4,K4)</f>
        <v>350.625</v>
      </c>
      <c r="AU4" s="16">
        <f t="shared" ref="AU4:AU35" si="31">SUM(U4,AD4,L4)</f>
        <v>30.058870378006638</v>
      </c>
      <c r="AV4" s="17">
        <f t="shared" ref="AV4:AV35" si="32">SUM(T4,AC4,AL4,K4)</f>
        <v>437.75000000000006</v>
      </c>
      <c r="AW4" s="18">
        <f t="shared" ref="AW4:AW35" si="33">(SUM(N4,P4,R4,W4,Y4,AA4,AF4,AH4,AJ4,E4,G4,I4))/B4*100000</f>
        <v>37.528044229511316</v>
      </c>
    </row>
    <row r="5" spans="1:49" ht="21.75">
      <c r="A5" s="7" t="s">
        <v>42</v>
      </c>
      <c r="B5" s="8">
        <v>1610419</v>
      </c>
      <c r="C5" s="9">
        <v>1</v>
      </c>
      <c r="D5" s="10">
        <v>45</v>
      </c>
      <c r="E5" s="11">
        <f t="shared" si="0"/>
        <v>38.25</v>
      </c>
      <c r="F5" s="10">
        <v>55.5</v>
      </c>
      <c r="G5" s="11">
        <f t="shared" si="1"/>
        <v>47.174999999999997</v>
      </c>
      <c r="H5" s="10">
        <v>61.5</v>
      </c>
      <c r="I5" s="11">
        <f t="shared" si="2"/>
        <v>52.274999999999999</v>
      </c>
      <c r="J5" s="12">
        <f t="shared" si="3"/>
        <v>162</v>
      </c>
      <c r="K5" s="12">
        <f t="shared" si="4"/>
        <v>137.69999999999999</v>
      </c>
      <c r="L5" s="13">
        <f t="shared" si="5"/>
        <v>8.5505697585535181</v>
      </c>
      <c r="M5" s="10">
        <v>52.5</v>
      </c>
      <c r="N5" s="11">
        <f t="shared" si="6"/>
        <v>44.625</v>
      </c>
      <c r="O5" s="10">
        <v>50</v>
      </c>
      <c r="P5" s="11">
        <f t="shared" si="7"/>
        <v>42.5</v>
      </c>
      <c r="Q5" s="10">
        <v>60.5</v>
      </c>
      <c r="R5" s="11">
        <f t="shared" si="8"/>
        <v>51.424999999999997</v>
      </c>
      <c r="S5" s="12">
        <f t="shared" si="9"/>
        <v>163</v>
      </c>
      <c r="T5" s="12">
        <f t="shared" si="10"/>
        <v>138.55000000000001</v>
      </c>
      <c r="U5" s="13">
        <f t="shared" si="11"/>
        <v>8.6033510533594058</v>
      </c>
      <c r="V5" s="10">
        <v>55.5</v>
      </c>
      <c r="W5" s="11">
        <f t="shared" si="12"/>
        <v>47.174999999999997</v>
      </c>
      <c r="X5" s="10">
        <v>43.5</v>
      </c>
      <c r="Y5" s="11">
        <f t="shared" si="13"/>
        <v>36.975000000000001</v>
      </c>
      <c r="Z5" s="10">
        <v>40</v>
      </c>
      <c r="AA5" s="11">
        <f t="shared" si="14"/>
        <v>34</v>
      </c>
      <c r="AB5" s="12">
        <f t="shared" si="15"/>
        <v>139</v>
      </c>
      <c r="AC5" s="12">
        <f t="shared" si="16"/>
        <v>118.15</v>
      </c>
      <c r="AD5" s="13">
        <f t="shared" si="17"/>
        <v>7.3365999780181443</v>
      </c>
      <c r="AE5" s="10">
        <v>49.5</v>
      </c>
      <c r="AF5" s="11">
        <f t="shared" si="18"/>
        <v>42.075000000000003</v>
      </c>
      <c r="AG5" s="10">
        <v>50</v>
      </c>
      <c r="AH5" s="11">
        <f t="shared" si="19"/>
        <v>42.5</v>
      </c>
      <c r="AI5" s="10">
        <v>47.5</v>
      </c>
      <c r="AJ5" s="11">
        <f t="shared" si="20"/>
        <v>40.375</v>
      </c>
      <c r="AK5" s="12">
        <f t="shared" si="21"/>
        <v>147</v>
      </c>
      <c r="AL5" s="12">
        <f t="shared" si="22"/>
        <v>124.95</v>
      </c>
      <c r="AM5" s="13">
        <f t="shared" si="23"/>
        <v>7.7588503364652306</v>
      </c>
      <c r="AN5" s="14">
        <f t="shared" si="24"/>
        <v>611</v>
      </c>
      <c r="AO5" s="11">
        <f t="shared" si="25"/>
        <v>519.35</v>
      </c>
      <c r="AP5" s="15">
        <f t="shared" si="26"/>
        <v>137.69999999999999</v>
      </c>
      <c r="AQ5" s="16">
        <f t="shared" si="27"/>
        <v>8.5505697585535181</v>
      </c>
      <c r="AR5" s="17">
        <f t="shared" si="28"/>
        <v>276.25</v>
      </c>
      <c r="AS5" s="18">
        <f t="shared" si="29"/>
        <v>17.153920811912926</v>
      </c>
      <c r="AT5" s="15">
        <f t="shared" si="30"/>
        <v>394.40000000000003</v>
      </c>
      <c r="AU5" s="16">
        <f t="shared" si="31"/>
        <v>24.490520789931068</v>
      </c>
      <c r="AV5" s="17">
        <f t="shared" si="32"/>
        <v>519.35</v>
      </c>
      <c r="AW5" s="18">
        <f t="shared" si="33"/>
        <v>32.249371126396298</v>
      </c>
    </row>
    <row r="6" spans="1:49" ht="21.75">
      <c r="A6" s="7" t="s">
        <v>43</v>
      </c>
      <c r="B6" s="8">
        <v>478093</v>
      </c>
      <c r="C6" s="9">
        <v>1</v>
      </c>
      <c r="D6" s="10">
        <v>8.5</v>
      </c>
      <c r="E6" s="11">
        <f t="shared" si="0"/>
        <v>7.2249999999999996</v>
      </c>
      <c r="F6" s="10">
        <v>9</v>
      </c>
      <c r="G6" s="11">
        <f t="shared" si="1"/>
        <v>7.65</v>
      </c>
      <c r="H6" s="10">
        <v>6.5</v>
      </c>
      <c r="I6" s="11">
        <f t="shared" si="2"/>
        <v>5.5250000000000004</v>
      </c>
      <c r="J6" s="12">
        <f t="shared" si="3"/>
        <v>24</v>
      </c>
      <c r="K6" s="12">
        <f t="shared" si="4"/>
        <v>20.399999999999999</v>
      </c>
      <c r="L6" s="13">
        <f t="shared" si="5"/>
        <v>4.2669522456927833</v>
      </c>
      <c r="M6" s="10">
        <v>11.5</v>
      </c>
      <c r="N6" s="11">
        <f t="shared" si="6"/>
        <v>9.7750000000000004</v>
      </c>
      <c r="O6" s="10">
        <v>15</v>
      </c>
      <c r="P6" s="11">
        <f t="shared" si="7"/>
        <v>12.75</v>
      </c>
      <c r="Q6" s="10">
        <v>10</v>
      </c>
      <c r="R6" s="11">
        <f t="shared" si="8"/>
        <v>8.5</v>
      </c>
      <c r="S6" s="12">
        <f t="shared" si="9"/>
        <v>36.5</v>
      </c>
      <c r="T6" s="12">
        <f t="shared" si="10"/>
        <v>31.024999999999999</v>
      </c>
      <c r="U6" s="13">
        <f t="shared" si="11"/>
        <v>6.4893232069911075</v>
      </c>
      <c r="V6" s="10">
        <v>11</v>
      </c>
      <c r="W6" s="11">
        <f t="shared" si="12"/>
        <v>9.35</v>
      </c>
      <c r="X6" s="10">
        <v>8.5</v>
      </c>
      <c r="Y6" s="11">
        <f t="shared" si="13"/>
        <v>7.2249999999999996</v>
      </c>
      <c r="Z6" s="10">
        <v>8.5</v>
      </c>
      <c r="AA6" s="11">
        <f t="shared" si="14"/>
        <v>7.2249999999999996</v>
      </c>
      <c r="AB6" s="12">
        <f t="shared" si="15"/>
        <v>28</v>
      </c>
      <c r="AC6" s="12">
        <f t="shared" si="16"/>
        <v>23.799999999999997</v>
      </c>
      <c r="AD6" s="13">
        <f t="shared" si="17"/>
        <v>4.9781109533082466</v>
      </c>
      <c r="AE6" s="10">
        <v>6</v>
      </c>
      <c r="AF6" s="11">
        <f t="shared" si="18"/>
        <v>5.0999999999999996</v>
      </c>
      <c r="AG6" s="10">
        <v>7</v>
      </c>
      <c r="AH6" s="11">
        <f t="shared" si="19"/>
        <v>5.95</v>
      </c>
      <c r="AI6" s="10">
        <v>5.5</v>
      </c>
      <c r="AJ6" s="11">
        <f t="shared" si="20"/>
        <v>4.6749999999999998</v>
      </c>
      <c r="AK6" s="12">
        <f t="shared" si="21"/>
        <v>18.5</v>
      </c>
      <c r="AL6" s="12">
        <f t="shared" si="22"/>
        <v>15.725000000000001</v>
      </c>
      <c r="AM6" s="13">
        <f t="shared" si="23"/>
        <v>3.2891090227215214</v>
      </c>
      <c r="AN6" s="14">
        <f t="shared" si="24"/>
        <v>107</v>
      </c>
      <c r="AO6" s="11">
        <f t="shared" si="25"/>
        <v>90.95</v>
      </c>
      <c r="AP6" s="15">
        <f t="shared" si="26"/>
        <v>20.399999999999999</v>
      </c>
      <c r="AQ6" s="16">
        <f t="shared" si="27"/>
        <v>4.2669522456927833</v>
      </c>
      <c r="AR6" s="17">
        <f t="shared" si="28"/>
        <v>51.424999999999997</v>
      </c>
      <c r="AS6" s="18">
        <f t="shared" si="29"/>
        <v>10.756275452683891</v>
      </c>
      <c r="AT6" s="15">
        <f t="shared" si="30"/>
        <v>75.224999999999994</v>
      </c>
      <c r="AU6" s="16">
        <f t="shared" si="31"/>
        <v>15.734386405992138</v>
      </c>
      <c r="AV6" s="17">
        <f t="shared" si="32"/>
        <v>90.949999999999989</v>
      </c>
      <c r="AW6" s="18">
        <f t="shared" si="33"/>
        <v>19.023495428713659</v>
      </c>
    </row>
    <row r="7" spans="1:49" ht="21.75">
      <c r="A7" s="7" t="s">
        <v>44</v>
      </c>
      <c r="B7" s="8">
        <v>475991</v>
      </c>
      <c r="C7" s="9">
        <v>1</v>
      </c>
      <c r="D7" s="10">
        <v>12</v>
      </c>
      <c r="E7" s="11">
        <f t="shared" si="0"/>
        <v>10.199999999999999</v>
      </c>
      <c r="F7" s="10">
        <v>15.5</v>
      </c>
      <c r="G7" s="11">
        <f t="shared" si="1"/>
        <v>13.175000000000001</v>
      </c>
      <c r="H7" s="10">
        <v>13.5</v>
      </c>
      <c r="I7" s="11">
        <f t="shared" si="2"/>
        <v>11.475</v>
      </c>
      <c r="J7" s="12">
        <f t="shared" si="3"/>
        <v>41</v>
      </c>
      <c r="K7" s="12">
        <f t="shared" si="4"/>
        <v>34.85</v>
      </c>
      <c r="L7" s="13">
        <f t="shared" si="5"/>
        <v>7.3215670044181511</v>
      </c>
      <c r="M7" s="10">
        <v>14</v>
      </c>
      <c r="N7" s="11">
        <f t="shared" si="6"/>
        <v>11.9</v>
      </c>
      <c r="O7" s="10">
        <v>13.5</v>
      </c>
      <c r="P7" s="11">
        <f t="shared" si="7"/>
        <v>11.475</v>
      </c>
      <c r="Q7" s="10">
        <v>16</v>
      </c>
      <c r="R7" s="11">
        <f t="shared" si="8"/>
        <v>13.6</v>
      </c>
      <c r="S7" s="12">
        <f t="shared" si="9"/>
        <v>43.5</v>
      </c>
      <c r="T7" s="12">
        <f t="shared" si="10"/>
        <v>36.975000000000001</v>
      </c>
      <c r="U7" s="13">
        <f t="shared" si="11"/>
        <v>7.7680040168826725</v>
      </c>
      <c r="V7" s="10">
        <v>14.5</v>
      </c>
      <c r="W7" s="11">
        <f t="shared" si="12"/>
        <v>12.324999999999999</v>
      </c>
      <c r="X7" s="10">
        <v>10</v>
      </c>
      <c r="Y7" s="11">
        <f t="shared" si="13"/>
        <v>8.5</v>
      </c>
      <c r="Z7" s="10">
        <v>11</v>
      </c>
      <c r="AA7" s="11">
        <f t="shared" si="14"/>
        <v>9.35</v>
      </c>
      <c r="AB7" s="12">
        <f t="shared" si="15"/>
        <v>35.5</v>
      </c>
      <c r="AC7" s="12">
        <f t="shared" si="16"/>
        <v>30.174999999999997</v>
      </c>
      <c r="AD7" s="13">
        <f t="shared" si="17"/>
        <v>6.3394055769962039</v>
      </c>
      <c r="AE7" s="10">
        <v>7.5</v>
      </c>
      <c r="AF7" s="11">
        <f t="shared" si="18"/>
        <v>6.375</v>
      </c>
      <c r="AG7" s="10">
        <v>7.5</v>
      </c>
      <c r="AH7" s="11">
        <f t="shared" si="19"/>
        <v>6.375</v>
      </c>
      <c r="AI7" s="10">
        <v>12</v>
      </c>
      <c r="AJ7" s="11">
        <f t="shared" si="20"/>
        <v>10.199999999999999</v>
      </c>
      <c r="AK7" s="12">
        <f t="shared" si="21"/>
        <v>27</v>
      </c>
      <c r="AL7" s="12">
        <f t="shared" si="22"/>
        <v>22.95</v>
      </c>
      <c r="AM7" s="13">
        <f t="shared" si="23"/>
        <v>4.8215197346168308</v>
      </c>
      <c r="AN7" s="14">
        <f t="shared" si="24"/>
        <v>147</v>
      </c>
      <c r="AO7" s="11">
        <f t="shared" si="25"/>
        <v>124.95</v>
      </c>
      <c r="AP7" s="15">
        <f t="shared" si="26"/>
        <v>34.85</v>
      </c>
      <c r="AQ7" s="16">
        <f t="shared" si="27"/>
        <v>7.3215670044181511</v>
      </c>
      <c r="AR7" s="17">
        <f t="shared" si="28"/>
        <v>71.825000000000003</v>
      </c>
      <c r="AS7" s="18">
        <f t="shared" si="29"/>
        <v>15.089571021300824</v>
      </c>
      <c r="AT7" s="15">
        <f t="shared" si="30"/>
        <v>102</v>
      </c>
      <c r="AU7" s="16">
        <f t="shared" si="31"/>
        <v>21.428976598297027</v>
      </c>
      <c r="AV7" s="17">
        <f t="shared" si="32"/>
        <v>124.95000000000002</v>
      </c>
      <c r="AW7" s="18">
        <f t="shared" si="33"/>
        <v>26.250496332913858</v>
      </c>
    </row>
    <row r="8" spans="1:49" ht="21.75">
      <c r="A8" s="7" t="s">
        <v>45</v>
      </c>
      <c r="B8" s="8">
        <v>448160</v>
      </c>
      <c r="C8" s="9">
        <v>1</v>
      </c>
      <c r="D8" s="10">
        <v>13.5</v>
      </c>
      <c r="E8" s="11">
        <f t="shared" si="0"/>
        <v>11.475</v>
      </c>
      <c r="F8" s="10">
        <v>16.5</v>
      </c>
      <c r="G8" s="11">
        <f t="shared" si="1"/>
        <v>14.025</v>
      </c>
      <c r="H8" s="10">
        <v>18.5</v>
      </c>
      <c r="I8" s="11">
        <f t="shared" si="2"/>
        <v>15.725</v>
      </c>
      <c r="J8" s="12">
        <f t="shared" si="3"/>
        <v>48.5</v>
      </c>
      <c r="K8" s="12">
        <f t="shared" si="4"/>
        <v>41.225000000000001</v>
      </c>
      <c r="L8" s="13">
        <f t="shared" si="5"/>
        <v>9.1987236701178148</v>
      </c>
      <c r="M8" s="10">
        <v>9</v>
      </c>
      <c r="N8" s="11">
        <f t="shared" si="6"/>
        <v>7.65</v>
      </c>
      <c r="O8" s="10">
        <v>11.5</v>
      </c>
      <c r="P8" s="11">
        <f t="shared" si="7"/>
        <v>9.7750000000000004</v>
      </c>
      <c r="Q8" s="10">
        <v>12</v>
      </c>
      <c r="R8" s="11">
        <f t="shared" si="8"/>
        <v>10.199999999999999</v>
      </c>
      <c r="S8" s="12">
        <f t="shared" si="9"/>
        <v>32.5</v>
      </c>
      <c r="T8" s="12">
        <f t="shared" si="10"/>
        <v>27.625</v>
      </c>
      <c r="U8" s="13">
        <f t="shared" si="11"/>
        <v>6.1640931810067841</v>
      </c>
      <c r="V8" s="10">
        <v>19</v>
      </c>
      <c r="W8" s="11">
        <f t="shared" si="12"/>
        <v>16.149999999999999</v>
      </c>
      <c r="X8" s="10">
        <v>14</v>
      </c>
      <c r="Y8" s="11">
        <f t="shared" si="13"/>
        <v>11.9</v>
      </c>
      <c r="Z8" s="10">
        <v>9.5</v>
      </c>
      <c r="AA8" s="11">
        <f t="shared" si="14"/>
        <v>8.0749999999999993</v>
      </c>
      <c r="AB8" s="12">
        <f t="shared" si="15"/>
        <v>42.5</v>
      </c>
      <c r="AC8" s="12">
        <f t="shared" si="16"/>
        <v>36.125</v>
      </c>
      <c r="AD8" s="13">
        <f t="shared" si="17"/>
        <v>8.0607372367011791</v>
      </c>
      <c r="AE8" s="10">
        <v>10.5</v>
      </c>
      <c r="AF8" s="11">
        <f t="shared" si="18"/>
        <v>8.9250000000000007</v>
      </c>
      <c r="AG8" s="10">
        <v>8.5</v>
      </c>
      <c r="AH8" s="11">
        <f t="shared" si="19"/>
        <v>7.2249999999999996</v>
      </c>
      <c r="AI8" s="10">
        <v>9.5</v>
      </c>
      <c r="AJ8" s="11">
        <f t="shared" si="20"/>
        <v>8.0749999999999993</v>
      </c>
      <c r="AK8" s="12">
        <f t="shared" si="21"/>
        <v>28.5</v>
      </c>
      <c r="AL8" s="12">
        <f t="shared" si="22"/>
        <v>24.224999999999998</v>
      </c>
      <c r="AM8" s="13">
        <f t="shared" si="23"/>
        <v>5.4054355587290246</v>
      </c>
      <c r="AN8" s="14">
        <f t="shared" si="24"/>
        <v>152</v>
      </c>
      <c r="AO8" s="11">
        <f t="shared" si="25"/>
        <v>129.19999999999999</v>
      </c>
      <c r="AP8" s="15">
        <f t="shared" si="26"/>
        <v>41.225000000000001</v>
      </c>
      <c r="AQ8" s="16">
        <f t="shared" si="27"/>
        <v>9.1987236701178148</v>
      </c>
      <c r="AR8" s="17">
        <f t="shared" si="28"/>
        <v>68.849999999999994</v>
      </c>
      <c r="AS8" s="18">
        <f t="shared" si="29"/>
        <v>15.362816851124599</v>
      </c>
      <c r="AT8" s="15">
        <f t="shared" si="30"/>
        <v>104.97499999999999</v>
      </c>
      <c r="AU8" s="16">
        <f t="shared" si="31"/>
        <v>23.423554087825778</v>
      </c>
      <c r="AV8" s="17">
        <f t="shared" si="32"/>
        <v>129.19999999999999</v>
      </c>
      <c r="AW8" s="18">
        <f t="shared" si="33"/>
        <v>28.828989646554803</v>
      </c>
    </row>
    <row r="9" spans="1:49" ht="21.75">
      <c r="A9" s="7" t="s">
        <v>46</v>
      </c>
      <c r="B9" s="8">
        <v>233632</v>
      </c>
      <c r="C9" s="9">
        <v>1</v>
      </c>
      <c r="D9" s="10">
        <v>3</v>
      </c>
      <c r="E9" s="11">
        <f t="shared" si="0"/>
        <v>2.5499999999999998</v>
      </c>
      <c r="F9" s="10">
        <v>3</v>
      </c>
      <c r="G9" s="11">
        <f t="shared" si="1"/>
        <v>2.5499999999999998</v>
      </c>
      <c r="H9" s="10">
        <v>2</v>
      </c>
      <c r="I9" s="11">
        <f t="shared" si="2"/>
        <v>1.7</v>
      </c>
      <c r="J9" s="12">
        <f t="shared" si="3"/>
        <v>8</v>
      </c>
      <c r="K9" s="12">
        <f t="shared" si="4"/>
        <v>6.8</v>
      </c>
      <c r="L9" s="13">
        <f t="shared" si="5"/>
        <v>2.9105601972332558</v>
      </c>
      <c r="M9" s="10">
        <v>5</v>
      </c>
      <c r="N9" s="11">
        <f t="shared" si="6"/>
        <v>4.25</v>
      </c>
      <c r="O9" s="10">
        <v>4</v>
      </c>
      <c r="P9" s="11">
        <f t="shared" si="7"/>
        <v>3.4</v>
      </c>
      <c r="Q9" s="10">
        <v>5</v>
      </c>
      <c r="R9" s="11">
        <f t="shared" si="8"/>
        <v>4.25</v>
      </c>
      <c r="S9" s="12">
        <f t="shared" si="9"/>
        <v>14</v>
      </c>
      <c r="T9" s="12">
        <f t="shared" si="10"/>
        <v>11.9</v>
      </c>
      <c r="U9" s="13">
        <f t="shared" si="11"/>
        <v>5.0934803451581976</v>
      </c>
      <c r="V9" s="10">
        <v>3</v>
      </c>
      <c r="W9" s="11">
        <f t="shared" si="12"/>
        <v>2.5499999999999998</v>
      </c>
      <c r="X9" s="10">
        <v>4</v>
      </c>
      <c r="Y9" s="11">
        <f t="shared" si="13"/>
        <v>3.4</v>
      </c>
      <c r="Z9" s="10">
        <v>3</v>
      </c>
      <c r="AA9" s="11">
        <f t="shared" si="14"/>
        <v>2.5499999999999998</v>
      </c>
      <c r="AB9" s="12">
        <f t="shared" si="15"/>
        <v>10</v>
      </c>
      <c r="AC9" s="12">
        <f t="shared" si="16"/>
        <v>8.5</v>
      </c>
      <c r="AD9" s="13">
        <f t="shared" si="17"/>
        <v>3.6382002465415693</v>
      </c>
      <c r="AE9" s="10">
        <v>2</v>
      </c>
      <c r="AF9" s="11">
        <f t="shared" si="18"/>
        <v>1.7</v>
      </c>
      <c r="AG9" s="10">
        <v>2</v>
      </c>
      <c r="AH9" s="11">
        <f t="shared" si="19"/>
        <v>1.7</v>
      </c>
      <c r="AI9" s="10">
        <v>2</v>
      </c>
      <c r="AJ9" s="11">
        <f t="shared" si="20"/>
        <v>1.7</v>
      </c>
      <c r="AK9" s="12">
        <f t="shared" si="21"/>
        <v>6</v>
      </c>
      <c r="AL9" s="12">
        <f t="shared" si="22"/>
        <v>5.0999999999999996</v>
      </c>
      <c r="AM9" s="13">
        <f t="shared" si="23"/>
        <v>2.1829201479249414</v>
      </c>
      <c r="AN9" s="14">
        <f t="shared" si="24"/>
        <v>38</v>
      </c>
      <c r="AO9" s="11">
        <f t="shared" si="25"/>
        <v>32.299999999999997</v>
      </c>
      <c r="AP9" s="15">
        <f t="shared" si="26"/>
        <v>6.8</v>
      </c>
      <c r="AQ9" s="16">
        <f t="shared" si="27"/>
        <v>2.9105601972332558</v>
      </c>
      <c r="AR9" s="17">
        <f t="shared" si="28"/>
        <v>18.7</v>
      </c>
      <c r="AS9" s="18">
        <f t="shared" si="29"/>
        <v>8.0040405423914542</v>
      </c>
      <c r="AT9" s="15">
        <f t="shared" si="30"/>
        <v>27.2</v>
      </c>
      <c r="AU9" s="16">
        <f t="shared" si="31"/>
        <v>11.642240788933023</v>
      </c>
      <c r="AV9" s="17">
        <f t="shared" si="32"/>
        <v>32.299999999999997</v>
      </c>
      <c r="AW9" s="18">
        <f t="shared" si="33"/>
        <v>13.825160936857964</v>
      </c>
    </row>
    <row r="10" spans="1:49" ht="21.75">
      <c r="A10" s="7" t="s">
        <v>47</v>
      </c>
      <c r="B10" s="8">
        <v>745121</v>
      </c>
      <c r="C10" s="9">
        <v>1</v>
      </c>
      <c r="D10" s="10">
        <v>23</v>
      </c>
      <c r="E10" s="11">
        <f t="shared" si="0"/>
        <v>19.55</v>
      </c>
      <c r="F10" s="10">
        <v>23.5</v>
      </c>
      <c r="G10" s="11">
        <f t="shared" si="1"/>
        <v>19.975000000000001</v>
      </c>
      <c r="H10" s="10">
        <v>27.5</v>
      </c>
      <c r="I10" s="11">
        <f t="shared" si="2"/>
        <v>23.375</v>
      </c>
      <c r="J10" s="12">
        <f t="shared" si="3"/>
        <v>74</v>
      </c>
      <c r="K10" s="12">
        <f t="shared" si="4"/>
        <v>62.900000000000006</v>
      </c>
      <c r="L10" s="13">
        <f t="shared" si="5"/>
        <v>8.441581971250308</v>
      </c>
      <c r="M10" s="10">
        <v>27</v>
      </c>
      <c r="N10" s="11">
        <f t="shared" si="6"/>
        <v>22.95</v>
      </c>
      <c r="O10" s="10">
        <v>23</v>
      </c>
      <c r="P10" s="11">
        <f t="shared" si="7"/>
        <v>19.55</v>
      </c>
      <c r="Q10" s="10">
        <v>27.5</v>
      </c>
      <c r="R10" s="11">
        <f t="shared" si="8"/>
        <v>23.375</v>
      </c>
      <c r="S10" s="12">
        <f t="shared" si="9"/>
        <v>77.5</v>
      </c>
      <c r="T10" s="12">
        <f t="shared" si="10"/>
        <v>65.875</v>
      </c>
      <c r="U10" s="13">
        <f t="shared" si="11"/>
        <v>8.8408459834040372</v>
      </c>
      <c r="V10" s="10">
        <v>20</v>
      </c>
      <c r="W10" s="11">
        <f t="shared" si="12"/>
        <v>17</v>
      </c>
      <c r="X10" s="10">
        <v>21</v>
      </c>
      <c r="Y10" s="11">
        <f t="shared" si="13"/>
        <v>17.850000000000001</v>
      </c>
      <c r="Z10" s="10">
        <v>19</v>
      </c>
      <c r="AA10" s="11">
        <f t="shared" si="14"/>
        <v>16.149999999999999</v>
      </c>
      <c r="AB10" s="12">
        <f t="shared" si="15"/>
        <v>60</v>
      </c>
      <c r="AC10" s="12">
        <f t="shared" si="16"/>
        <v>51</v>
      </c>
      <c r="AD10" s="13">
        <f t="shared" si="17"/>
        <v>6.8445259226353841</v>
      </c>
      <c r="AE10" s="10">
        <v>15.5</v>
      </c>
      <c r="AF10" s="11">
        <f t="shared" si="18"/>
        <v>13.175000000000001</v>
      </c>
      <c r="AG10" s="10">
        <v>15</v>
      </c>
      <c r="AH10" s="11">
        <f t="shared" si="19"/>
        <v>12.75</v>
      </c>
      <c r="AI10" s="10">
        <v>20.5</v>
      </c>
      <c r="AJ10" s="11">
        <f t="shared" si="20"/>
        <v>17.425000000000001</v>
      </c>
      <c r="AK10" s="12">
        <f t="shared" si="21"/>
        <v>51</v>
      </c>
      <c r="AL10" s="12">
        <f t="shared" si="22"/>
        <v>43.35</v>
      </c>
      <c r="AM10" s="13">
        <f t="shared" si="23"/>
        <v>5.817847034240077</v>
      </c>
      <c r="AN10" s="14">
        <f t="shared" si="24"/>
        <v>262.5</v>
      </c>
      <c r="AO10" s="11">
        <f t="shared" si="25"/>
        <v>223.125</v>
      </c>
      <c r="AP10" s="15">
        <f t="shared" si="26"/>
        <v>62.900000000000006</v>
      </c>
      <c r="AQ10" s="16">
        <f t="shared" si="27"/>
        <v>8.441581971250308</v>
      </c>
      <c r="AR10" s="17">
        <f t="shared" si="28"/>
        <v>128.77500000000001</v>
      </c>
      <c r="AS10" s="18">
        <f t="shared" si="29"/>
        <v>17.282427954654345</v>
      </c>
      <c r="AT10" s="15">
        <f t="shared" si="30"/>
        <v>179.77500000000001</v>
      </c>
      <c r="AU10" s="16">
        <f t="shared" si="31"/>
        <v>24.126953877289729</v>
      </c>
      <c r="AV10" s="17">
        <f t="shared" si="32"/>
        <v>223.125</v>
      </c>
      <c r="AW10" s="18">
        <f t="shared" si="33"/>
        <v>29.944800911529811</v>
      </c>
    </row>
    <row r="11" spans="1:49" ht="21.75">
      <c r="A11" s="7" t="s">
        <v>48</v>
      </c>
      <c r="B11" s="8">
        <v>403614</v>
      </c>
      <c r="C11" s="9">
        <v>1</v>
      </c>
      <c r="D11" s="10">
        <v>16</v>
      </c>
      <c r="E11" s="11">
        <f t="shared" si="0"/>
        <v>13.6</v>
      </c>
      <c r="F11" s="10">
        <v>13.5</v>
      </c>
      <c r="G11" s="11">
        <f t="shared" si="1"/>
        <v>11.475</v>
      </c>
      <c r="H11" s="10">
        <v>20</v>
      </c>
      <c r="I11" s="11">
        <f t="shared" si="2"/>
        <v>17</v>
      </c>
      <c r="J11" s="12">
        <f t="shared" si="3"/>
        <v>49.5</v>
      </c>
      <c r="K11" s="12">
        <f t="shared" si="4"/>
        <v>42.075000000000003</v>
      </c>
      <c r="L11" s="13">
        <f t="shared" si="5"/>
        <v>10.42456406368461</v>
      </c>
      <c r="M11" s="10">
        <v>13</v>
      </c>
      <c r="N11" s="11">
        <f t="shared" si="6"/>
        <v>11.05</v>
      </c>
      <c r="O11" s="10">
        <v>13</v>
      </c>
      <c r="P11" s="11">
        <f t="shared" si="7"/>
        <v>11.05</v>
      </c>
      <c r="Q11" s="10">
        <v>18</v>
      </c>
      <c r="R11" s="11">
        <f t="shared" si="8"/>
        <v>15.3</v>
      </c>
      <c r="S11" s="12">
        <f t="shared" si="9"/>
        <v>44</v>
      </c>
      <c r="T11" s="12">
        <f t="shared" si="10"/>
        <v>37.400000000000006</v>
      </c>
      <c r="U11" s="13">
        <f t="shared" si="11"/>
        <v>9.2662791677196541</v>
      </c>
      <c r="V11" s="10">
        <v>15</v>
      </c>
      <c r="W11" s="11">
        <f t="shared" si="12"/>
        <v>12.75</v>
      </c>
      <c r="X11" s="10">
        <v>9</v>
      </c>
      <c r="Y11" s="11">
        <f t="shared" si="13"/>
        <v>7.65</v>
      </c>
      <c r="Z11" s="10">
        <v>14.5</v>
      </c>
      <c r="AA11" s="11">
        <f t="shared" si="14"/>
        <v>12.324999999999999</v>
      </c>
      <c r="AB11" s="12">
        <f t="shared" si="15"/>
        <v>38.5</v>
      </c>
      <c r="AC11" s="12">
        <f t="shared" si="16"/>
        <v>32.724999999999994</v>
      </c>
      <c r="AD11" s="13">
        <f t="shared" si="17"/>
        <v>8.1079942717546949</v>
      </c>
      <c r="AE11" s="10">
        <v>9.5</v>
      </c>
      <c r="AF11" s="11">
        <f t="shared" si="18"/>
        <v>8.0749999999999993</v>
      </c>
      <c r="AG11" s="10">
        <v>12.5</v>
      </c>
      <c r="AH11" s="11">
        <f t="shared" si="19"/>
        <v>10.625</v>
      </c>
      <c r="AI11" s="10">
        <v>11</v>
      </c>
      <c r="AJ11" s="11">
        <f t="shared" si="20"/>
        <v>9.35</v>
      </c>
      <c r="AK11" s="12">
        <f t="shared" si="21"/>
        <v>33</v>
      </c>
      <c r="AL11" s="12">
        <f t="shared" si="22"/>
        <v>28.049999999999997</v>
      </c>
      <c r="AM11" s="13">
        <f t="shared" si="23"/>
        <v>6.9497093757897392</v>
      </c>
      <c r="AN11" s="14">
        <f t="shared" si="24"/>
        <v>165</v>
      </c>
      <c r="AO11" s="11">
        <f t="shared" si="25"/>
        <v>140.25</v>
      </c>
      <c r="AP11" s="15">
        <f t="shared" si="26"/>
        <v>42.075000000000003</v>
      </c>
      <c r="AQ11" s="16">
        <f t="shared" si="27"/>
        <v>10.42456406368461</v>
      </c>
      <c r="AR11" s="17">
        <f t="shared" si="28"/>
        <v>79.475000000000009</v>
      </c>
      <c r="AS11" s="18">
        <f t="shared" si="29"/>
        <v>19.690843231404266</v>
      </c>
      <c r="AT11" s="15">
        <f t="shared" si="30"/>
        <v>112.2</v>
      </c>
      <c r="AU11" s="16">
        <f t="shared" si="31"/>
        <v>27.798837503158961</v>
      </c>
      <c r="AV11" s="17">
        <f t="shared" si="32"/>
        <v>140.25</v>
      </c>
      <c r="AW11" s="18">
        <f t="shared" si="33"/>
        <v>34.748546878948694</v>
      </c>
    </row>
    <row r="12" spans="1:49" ht="21.75">
      <c r="A12" s="7" t="s">
        <v>49</v>
      </c>
      <c r="B12" s="8">
        <v>532237</v>
      </c>
      <c r="C12" s="9">
        <v>2</v>
      </c>
      <c r="D12" s="10">
        <v>19.5</v>
      </c>
      <c r="E12" s="11">
        <f t="shared" si="0"/>
        <v>16.574999999999999</v>
      </c>
      <c r="F12" s="10">
        <v>13.5</v>
      </c>
      <c r="G12" s="11">
        <f t="shared" si="1"/>
        <v>11.475</v>
      </c>
      <c r="H12" s="10">
        <v>15.5</v>
      </c>
      <c r="I12" s="11">
        <f t="shared" si="2"/>
        <v>13.175000000000001</v>
      </c>
      <c r="J12" s="12">
        <f t="shared" si="3"/>
        <v>48.5</v>
      </c>
      <c r="K12" s="12">
        <f t="shared" si="4"/>
        <v>41.224999999999994</v>
      </c>
      <c r="L12" s="13">
        <f t="shared" si="5"/>
        <v>7.7456095686695949</v>
      </c>
      <c r="M12" s="10">
        <v>16.5</v>
      </c>
      <c r="N12" s="11">
        <f t="shared" si="6"/>
        <v>14.025</v>
      </c>
      <c r="O12" s="10">
        <v>12.5</v>
      </c>
      <c r="P12" s="11">
        <f t="shared" si="7"/>
        <v>10.625</v>
      </c>
      <c r="Q12" s="10">
        <v>16</v>
      </c>
      <c r="R12" s="11">
        <f t="shared" si="8"/>
        <v>13.6</v>
      </c>
      <c r="S12" s="12">
        <f t="shared" si="9"/>
        <v>45</v>
      </c>
      <c r="T12" s="12">
        <f t="shared" si="10"/>
        <v>38.25</v>
      </c>
      <c r="U12" s="13">
        <f t="shared" si="11"/>
        <v>7.186648053404781</v>
      </c>
      <c r="V12" s="10">
        <v>18.5</v>
      </c>
      <c r="W12" s="11">
        <f t="shared" si="12"/>
        <v>15.725</v>
      </c>
      <c r="X12" s="10">
        <v>16</v>
      </c>
      <c r="Y12" s="11">
        <f t="shared" si="13"/>
        <v>13.6</v>
      </c>
      <c r="Z12" s="10">
        <v>15.5</v>
      </c>
      <c r="AA12" s="11">
        <f t="shared" si="14"/>
        <v>13.175000000000001</v>
      </c>
      <c r="AB12" s="12">
        <f t="shared" si="15"/>
        <v>50</v>
      </c>
      <c r="AC12" s="12">
        <f t="shared" si="16"/>
        <v>42.5</v>
      </c>
      <c r="AD12" s="13">
        <f t="shared" si="17"/>
        <v>7.9851645037830892</v>
      </c>
      <c r="AE12" s="10">
        <v>10</v>
      </c>
      <c r="AF12" s="11">
        <f t="shared" si="18"/>
        <v>8.5</v>
      </c>
      <c r="AG12" s="10">
        <v>10.5</v>
      </c>
      <c r="AH12" s="11">
        <f t="shared" si="19"/>
        <v>8.9250000000000007</v>
      </c>
      <c r="AI12" s="10">
        <v>11.5</v>
      </c>
      <c r="AJ12" s="11">
        <f t="shared" si="20"/>
        <v>9.7750000000000004</v>
      </c>
      <c r="AK12" s="12">
        <f t="shared" si="21"/>
        <v>32</v>
      </c>
      <c r="AL12" s="12">
        <f t="shared" si="22"/>
        <v>27.200000000000003</v>
      </c>
      <c r="AM12" s="13">
        <f t="shared" si="23"/>
        <v>5.110505282421177</v>
      </c>
      <c r="AN12" s="14">
        <f t="shared" si="24"/>
        <v>175.5</v>
      </c>
      <c r="AO12" s="11">
        <f t="shared" si="25"/>
        <v>149.17500000000001</v>
      </c>
      <c r="AP12" s="15">
        <f t="shared" si="26"/>
        <v>41.224999999999994</v>
      </c>
      <c r="AQ12" s="16">
        <f t="shared" si="27"/>
        <v>7.7456095686695949</v>
      </c>
      <c r="AR12" s="17">
        <f t="shared" si="28"/>
        <v>79.474999999999994</v>
      </c>
      <c r="AS12" s="18">
        <f t="shared" si="29"/>
        <v>14.932257622074376</v>
      </c>
      <c r="AT12" s="15">
        <f t="shared" si="30"/>
        <v>121.97499999999999</v>
      </c>
      <c r="AU12" s="16">
        <f t="shared" si="31"/>
        <v>22.917422125857463</v>
      </c>
      <c r="AV12" s="17">
        <f t="shared" si="32"/>
        <v>149.17500000000001</v>
      </c>
      <c r="AW12" s="18">
        <f t="shared" si="33"/>
        <v>28.027927408278643</v>
      </c>
    </row>
    <row r="13" spans="1:49" ht="21.75">
      <c r="A13" s="7" t="s">
        <v>50</v>
      </c>
      <c r="B13" s="8">
        <v>864208</v>
      </c>
      <c r="C13" s="9">
        <v>2</v>
      </c>
      <c r="D13" s="10">
        <v>30.5</v>
      </c>
      <c r="E13" s="11">
        <f t="shared" si="0"/>
        <v>25.925000000000001</v>
      </c>
      <c r="F13" s="10">
        <v>36.5</v>
      </c>
      <c r="G13" s="11">
        <f t="shared" si="1"/>
        <v>31.024999999999999</v>
      </c>
      <c r="H13" s="10">
        <v>40.5</v>
      </c>
      <c r="I13" s="11">
        <f t="shared" si="2"/>
        <v>34.424999999999997</v>
      </c>
      <c r="J13" s="12">
        <f t="shared" si="3"/>
        <v>107.5</v>
      </c>
      <c r="K13" s="12">
        <f t="shared" si="4"/>
        <v>91.375</v>
      </c>
      <c r="L13" s="13">
        <f t="shared" si="5"/>
        <v>10.573264769592505</v>
      </c>
      <c r="M13" s="10">
        <v>40</v>
      </c>
      <c r="N13" s="11">
        <f t="shared" si="6"/>
        <v>34</v>
      </c>
      <c r="O13" s="10">
        <v>30</v>
      </c>
      <c r="P13" s="11">
        <f t="shared" si="7"/>
        <v>25.5</v>
      </c>
      <c r="Q13" s="10">
        <v>38.5</v>
      </c>
      <c r="R13" s="11">
        <f t="shared" si="8"/>
        <v>32.725000000000001</v>
      </c>
      <c r="S13" s="12">
        <f t="shared" si="9"/>
        <v>108.5</v>
      </c>
      <c r="T13" s="12">
        <f t="shared" si="10"/>
        <v>92.224999999999994</v>
      </c>
      <c r="U13" s="13">
        <f t="shared" si="11"/>
        <v>10.67162072093755</v>
      </c>
      <c r="V13" s="10">
        <v>39.5</v>
      </c>
      <c r="W13" s="11">
        <f t="shared" si="12"/>
        <v>33.575000000000003</v>
      </c>
      <c r="X13" s="10">
        <v>34.5</v>
      </c>
      <c r="Y13" s="11">
        <f t="shared" si="13"/>
        <v>29.324999999999999</v>
      </c>
      <c r="Z13" s="10">
        <v>28</v>
      </c>
      <c r="AA13" s="11">
        <f t="shared" si="14"/>
        <v>23.8</v>
      </c>
      <c r="AB13" s="12">
        <f t="shared" si="15"/>
        <v>102</v>
      </c>
      <c r="AC13" s="12">
        <f t="shared" si="16"/>
        <v>86.7</v>
      </c>
      <c r="AD13" s="13">
        <f t="shared" si="17"/>
        <v>10.03230703719475</v>
      </c>
      <c r="AE13" s="10">
        <v>27.5</v>
      </c>
      <c r="AF13" s="11">
        <f t="shared" si="18"/>
        <v>23.375</v>
      </c>
      <c r="AG13" s="10">
        <v>29.5</v>
      </c>
      <c r="AH13" s="11">
        <f t="shared" si="19"/>
        <v>25.074999999999999</v>
      </c>
      <c r="AI13" s="10">
        <v>25.5</v>
      </c>
      <c r="AJ13" s="11">
        <f t="shared" si="20"/>
        <v>21.675000000000001</v>
      </c>
      <c r="AK13" s="12">
        <f t="shared" si="21"/>
        <v>82.5</v>
      </c>
      <c r="AL13" s="12">
        <f t="shared" si="22"/>
        <v>70.125</v>
      </c>
      <c r="AM13" s="13">
        <f t="shared" si="23"/>
        <v>8.1143659859663408</v>
      </c>
      <c r="AN13" s="14">
        <f t="shared" si="24"/>
        <v>400.5</v>
      </c>
      <c r="AO13" s="11">
        <f t="shared" si="25"/>
        <v>340.42500000000001</v>
      </c>
      <c r="AP13" s="15">
        <f t="shared" si="26"/>
        <v>91.375</v>
      </c>
      <c r="AQ13" s="16">
        <f t="shared" si="27"/>
        <v>10.573264769592505</v>
      </c>
      <c r="AR13" s="17">
        <f t="shared" si="28"/>
        <v>183.6</v>
      </c>
      <c r="AS13" s="18">
        <f t="shared" si="29"/>
        <v>21.244885490530056</v>
      </c>
      <c r="AT13" s="15">
        <f t="shared" si="30"/>
        <v>270.3</v>
      </c>
      <c r="AU13" s="16">
        <f t="shared" si="31"/>
        <v>31.277192527724807</v>
      </c>
      <c r="AV13" s="17">
        <f t="shared" si="32"/>
        <v>340.42500000000001</v>
      </c>
      <c r="AW13" s="18">
        <f t="shared" si="33"/>
        <v>39.391558513691145</v>
      </c>
    </row>
    <row r="14" spans="1:49" ht="21.75">
      <c r="A14" s="7" t="s">
        <v>51</v>
      </c>
      <c r="B14" s="8">
        <v>993392</v>
      </c>
      <c r="C14" s="9">
        <v>2</v>
      </c>
      <c r="D14" s="10">
        <v>34</v>
      </c>
      <c r="E14" s="11">
        <f t="shared" si="0"/>
        <v>28.9</v>
      </c>
      <c r="F14" s="10">
        <v>37.5</v>
      </c>
      <c r="G14" s="11">
        <f t="shared" si="1"/>
        <v>31.875</v>
      </c>
      <c r="H14" s="10">
        <v>43</v>
      </c>
      <c r="I14" s="11">
        <f t="shared" si="2"/>
        <v>36.549999999999997</v>
      </c>
      <c r="J14" s="12">
        <f t="shared" si="3"/>
        <v>114.5</v>
      </c>
      <c r="K14" s="12">
        <f t="shared" si="4"/>
        <v>97.324999999999989</v>
      </c>
      <c r="L14" s="13">
        <f t="shared" si="5"/>
        <v>9.7972401629970829</v>
      </c>
      <c r="M14" s="10">
        <v>32</v>
      </c>
      <c r="N14" s="11">
        <f t="shared" si="6"/>
        <v>27.2</v>
      </c>
      <c r="O14" s="10">
        <v>36</v>
      </c>
      <c r="P14" s="11">
        <f t="shared" si="7"/>
        <v>30.6</v>
      </c>
      <c r="Q14" s="10">
        <v>36.5</v>
      </c>
      <c r="R14" s="11">
        <f t="shared" si="8"/>
        <v>31.024999999999999</v>
      </c>
      <c r="S14" s="12">
        <f t="shared" si="9"/>
        <v>104.5</v>
      </c>
      <c r="T14" s="12">
        <f t="shared" si="10"/>
        <v>88.824999999999989</v>
      </c>
      <c r="U14" s="13">
        <f t="shared" si="11"/>
        <v>8.9415860002899148</v>
      </c>
      <c r="V14" s="10">
        <v>34</v>
      </c>
      <c r="W14" s="11">
        <f t="shared" si="12"/>
        <v>28.9</v>
      </c>
      <c r="X14" s="10">
        <v>26.5</v>
      </c>
      <c r="Y14" s="11">
        <f t="shared" si="13"/>
        <v>22.524999999999999</v>
      </c>
      <c r="Z14" s="10">
        <v>26.5</v>
      </c>
      <c r="AA14" s="11">
        <f t="shared" si="14"/>
        <v>22.524999999999999</v>
      </c>
      <c r="AB14" s="12">
        <f t="shared" si="15"/>
        <v>87</v>
      </c>
      <c r="AC14" s="12">
        <f t="shared" si="16"/>
        <v>73.949999999999989</v>
      </c>
      <c r="AD14" s="13">
        <f t="shared" si="17"/>
        <v>7.4441912155523697</v>
      </c>
      <c r="AE14" s="10">
        <v>26.5</v>
      </c>
      <c r="AF14" s="11">
        <f t="shared" si="18"/>
        <v>22.524999999999999</v>
      </c>
      <c r="AG14" s="10">
        <v>18.5</v>
      </c>
      <c r="AH14" s="11">
        <f t="shared" si="19"/>
        <v>15.725</v>
      </c>
      <c r="AI14" s="10">
        <v>23.5</v>
      </c>
      <c r="AJ14" s="11">
        <f t="shared" si="20"/>
        <v>19.975000000000001</v>
      </c>
      <c r="AK14" s="12">
        <f t="shared" si="21"/>
        <v>68.5</v>
      </c>
      <c r="AL14" s="12">
        <f t="shared" si="22"/>
        <v>58.225000000000001</v>
      </c>
      <c r="AM14" s="13">
        <f t="shared" si="23"/>
        <v>5.8612310145441073</v>
      </c>
      <c r="AN14" s="14">
        <f t="shared" si="24"/>
        <v>374.5</v>
      </c>
      <c r="AO14" s="11">
        <f t="shared" si="25"/>
        <v>318.32499999999999</v>
      </c>
      <c r="AP14" s="15">
        <f t="shared" si="26"/>
        <v>97.324999999999989</v>
      </c>
      <c r="AQ14" s="16">
        <f t="shared" si="27"/>
        <v>9.7972401629970829</v>
      </c>
      <c r="AR14" s="17">
        <f t="shared" si="28"/>
        <v>186.14999999999998</v>
      </c>
      <c r="AS14" s="18">
        <f t="shared" si="29"/>
        <v>18.738826163286998</v>
      </c>
      <c r="AT14" s="15">
        <f t="shared" si="30"/>
        <v>260.09999999999997</v>
      </c>
      <c r="AU14" s="16">
        <f t="shared" si="31"/>
        <v>26.183017378839367</v>
      </c>
      <c r="AV14" s="17">
        <f t="shared" si="32"/>
        <v>318.32499999999993</v>
      </c>
      <c r="AW14" s="18">
        <f t="shared" si="33"/>
        <v>32.044248393383477</v>
      </c>
    </row>
    <row r="15" spans="1:49" ht="21.75">
      <c r="A15" s="7" t="s">
        <v>52</v>
      </c>
      <c r="B15" s="8">
        <v>599140</v>
      </c>
      <c r="C15" s="9">
        <v>2</v>
      </c>
      <c r="D15" s="10">
        <v>13.5</v>
      </c>
      <c r="E15" s="11">
        <f t="shared" si="0"/>
        <v>11.475</v>
      </c>
      <c r="F15" s="10">
        <v>13.5</v>
      </c>
      <c r="G15" s="11">
        <f t="shared" si="1"/>
        <v>11.475</v>
      </c>
      <c r="H15" s="10">
        <v>16</v>
      </c>
      <c r="I15" s="11">
        <f t="shared" si="2"/>
        <v>13.6</v>
      </c>
      <c r="J15" s="12">
        <f t="shared" si="3"/>
        <v>43</v>
      </c>
      <c r="K15" s="12">
        <f t="shared" si="4"/>
        <v>36.549999999999997</v>
      </c>
      <c r="L15" s="13">
        <f t="shared" si="5"/>
        <v>6.100410588510198</v>
      </c>
      <c r="M15" s="10">
        <v>18.5</v>
      </c>
      <c r="N15" s="11">
        <f t="shared" si="6"/>
        <v>15.725</v>
      </c>
      <c r="O15" s="10">
        <v>14</v>
      </c>
      <c r="P15" s="11">
        <f t="shared" si="7"/>
        <v>11.9</v>
      </c>
      <c r="Q15" s="10">
        <v>15</v>
      </c>
      <c r="R15" s="11">
        <f t="shared" si="8"/>
        <v>12.75</v>
      </c>
      <c r="S15" s="12">
        <f t="shared" si="9"/>
        <v>47.5</v>
      </c>
      <c r="T15" s="12">
        <f t="shared" si="10"/>
        <v>40.375</v>
      </c>
      <c r="U15" s="13">
        <f t="shared" si="11"/>
        <v>6.738825650098474</v>
      </c>
      <c r="V15" s="10">
        <v>14.5</v>
      </c>
      <c r="W15" s="11">
        <f t="shared" si="12"/>
        <v>12.324999999999999</v>
      </c>
      <c r="X15" s="10">
        <v>13</v>
      </c>
      <c r="Y15" s="11">
        <f t="shared" si="13"/>
        <v>11.05</v>
      </c>
      <c r="Z15" s="10">
        <v>12.5</v>
      </c>
      <c r="AA15" s="11">
        <f t="shared" si="14"/>
        <v>10.625</v>
      </c>
      <c r="AB15" s="12">
        <f t="shared" si="15"/>
        <v>40</v>
      </c>
      <c r="AC15" s="12">
        <f t="shared" si="16"/>
        <v>34</v>
      </c>
      <c r="AD15" s="13">
        <f t="shared" si="17"/>
        <v>5.6748005474513468</v>
      </c>
      <c r="AE15" s="10">
        <v>13</v>
      </c>
      <c r="AF15" s="11">
        <f t="shared" si="18"/>
        <v>11.05</v>
      </c>
      <c r="AG15" s="10">
        <v>14</v>
      </c>
      <c r="AH15" s="11">
        <f t="shared" si="19"/>
        <v>11.9</v>
      </c>
      <c r="AI15" s="10">
        <v>12.5</v>
      </c>
      <c r="AJ15" s="11">
        <f t="shared" si="20"/>
        <v>10.625</v>
      </c>
      <c r="AK15" s="12">
        <f t="shared" si="21"/>
        <v>39.5</v>
      </c>
      <c r="AL15" s="12">
        <f t="shared" si="22"/>
        <v>33.575000000000003</v>
      </c>
      <c r="AM15" s="13">
        <f t="shared" si="23"/>
        <v>5.6038655406082052</v>
      </c>
      <c r="AN15" s="14">
        <f t="shared" si="24"/>
        <v>170</v>
      </c>
      <c r="AO15" s="11">
        <f t="shared" si="25"/>
        <v>144.5</v>
      </c>
      <c r="AP15" s="15">
        <f t="shared" si="26"/>
        <v>36.549999999999997</v>
      </c>
      <c r="AQ15" s="16">
        <f t="shared" si="27"/>
        <v>6.100410588510198</v>
      </c>
      <c r="AR15" s="17">
        <f t="shared" si="28"/>
        <v>76.924999999999997</v>
      </c>
      <c r="AS15" s="18">
        <f t="shared" si="29"/>
        <v>12.839236238608672</v>
      </c>
      <c r="AT15" s="15">
        <f t="shared" si="30"/>
        <v>110.925</v>
      </c>
      <c r="AU15" s="16">
        <f t="shared" si="31"/>
        <v>18.514036786060018</v>
      </c>
      <c r="AV15" s="17">
        <f t="shared" si="32"/>
        <v>144.5</v>
      </c>
      <c r="AW15" s="18">
        <f t="shared" si="33"/>
        <v>24.117902326668226</v>
      </c>
    </row>
    <row r="16" spans="1:49" ht="21.75">
      <c r="A16" s="7" t="s">
        <v>53</v>
      </c>
      <c r="B16" s="8">
        <v>456630</v>
      </c>
      <c r="C16" s="9">
        <v>2</v>
      </c>
      <c r="D16" s="10">
        <v>12.5</v>
      </c>
      <c r="E16" s="11">
        <f t="shared" si="0"/>
        <v>10.625</v>
      </c>
      <c r="F16" s="10">
        <v>14.5</v>
      </c>
      <c r="G16" s="11">
        <f t="shared" si="1"/>
        <v>12.324999999999999</v>
      </c>
      <c r="H16" s="10">
        <v>14.5</v>
      </c>
      <c r="I16" s="11">
        <f t="shared" si="2"/>
        <v>12.324999999999999</v>
      </c>
      <c r="J16" s="12">
        <f t="shared" si="3"/>
        <v>41.5</v>
      </c>
      <c r="K16" s="12">
        <f t="shared" si="4"/>
        <v>35.274999999999999</v>
      </c>
      <c r="L16" s="13">
        <f t="shared" si="5"/>
        <v>7.7250728160655235</v>
      </c>
      <c r="M16" s="10">
        <v>18</v>
      </c>
      <c r="N16" s="11">
        <f t="shared" si="6"/>
        <v>15.3</v>
      </c>
      <c r="O16" s="10">
        <v>13</v>
      </c>
      <c r="P16" s="11">
        <f t="shared" si="7"/>
        <v>11.05</v>
      </c>
      <c r="Q16" s="10">
        <v>19</v>
      </c>
      <c r="R16" s="11">
        <f t="shared" si="8"/>
        <v>16.149999999999999</v>
      </c>
      <c r="S16" s="12">
        <f t="shared" si="9"/>
        <v>50</v>
      </c>
      <c r="T16" s="12">
        <f t="shared" si="10"/>
        <v>42.5</v>
      </c>
      <c r="U16" s="13">
        <f t="shared" si="11"/>
        <v>9.3073166458620769</v>
      </c>
      <c r="V16" s="10">
        <v>14</v>
      </c>
      <c r="W16" s="11">
        <f t="shared" si="12"/>
        <v>11.9</v>
      </c>
      <c r="X16" s="10">
        <v>13</v>
      </c>
      <c r="Y16" s="11">
        <f t="shared" si="13"/>
        <v>11.05</v>
      </c>
      <c r="Z16" s="10">
        <v>9.5</v>
      </c>
      <c r="AA16" s="11">
        <f t="shared" si="14"/>
        <v>8.0749999999999993</v>
      </c>
      <c r="AB16" s="12">
        <f t="shared" si="15"/>
        <v>36.5</v>
      </c>
      <c r="AC16" s="12">
        <f t="shared" si="16"/>
        <v>31.025000000000002</v>
      </c>
      <c r="AD16" s="13">
        <f t="shared" si="17"/>
        <v>6.7943411514793155</v>
      </c>
      <c r="AE16" s="10">
        <v>10.5</v>
      </c>
      <c r="AF16" s="11">
        <f t="shared" si="18"/>
        <v>8.9250000000000007</v>
      </c>
      <c r="AG16" s="10">
        <v>8.5</v>
      </c>
      <c r="AH16" s="11">
        <f t="shared" si="19"/>
        <v>7.2249999999999996</v>
      </c>
      <c r="AI16" s="10">
        <v>12</v>
      </c>
      <c r="AJ16" s="11">
        <f t="shared" si="20"/>
        <v>10.199999999999999</v>
      </c>
      <c r="AK16" s="12">
        <f t="shared" si="21"/>
        <v>31</v>
      </c>
      <c r="AL16" s="12">
        <f t="shared" si="22"/>
        <v>26.349999999999998</v>
      </c>
      <c r="AM16" s="13">
        <f t="shared" si="23"/>
        <v>5.7705363204344868</v>
      </c>
      <c r="AN16" s="14">
        <f t="shared" si="24"/>
        <v>159</v>
      </c>
      <c r="AO16" s="11">
        <f t="shared" si="25"/>
        <v>135.15</v>
      </c>
      <c r="AP16" s="15">
        <f t="shared" si="26"/>
        <v>35.274999999999999</v>
      </c>
      <c r="AQ16" s="16">
        <f t="shared" si="27"/>
        <v>7.7250728160655235</v>
      </c>
      <c r="AR16" s="17">
        <f t="shared" si="28"/>
        <v>77.775000000000006</v>
      </c>
      <c r="AS16" s="18">
        <f t="shared" si="29"/>
        <v>17.0323894619276</v>
      </c>
      <c r="AT16" s="15">
        <f t="shared" si="30"/>
        <v>108.80000000000001</v>
      </c>
      <c r="AU16" s="16">
        <f t="shared" si="31"/>
        <v>23.826730613406916</v>
      </c>
      <c r="AV16" s="17">
        <f t="shared" si="32"/>
        <v>135.15</v>
      </c>
      <c r="AW16" s="18">
        <f t="shared" si="33"/>
        <v>29.597266933841404</v>
      </c>
    </row>
    <row r="17" spans="1:49" ht="21.75">
      <c r="A17" s="7" t="s">
        <v>54</v>
      </c>
      <c r="B17" s="8">
        <v>728058</v>
      </c>
      <c r="C17" s="9">
        <v>3</v>
      </c>
      <c r="D17" s="10">
        <v>20</v>
      </c>
      <c r="E17" s="11">
        <f t="shared" si="0"/>
        <v>17</v>
      </c>
      <c r="F17" s="10">
        <v>19</v>
      </c>
      <c r="G17" s="11">
        <f t="shared" si="1"/>
        <v>16.149999999999999</v>
      </c>
      <c r="H17" s="10">
        <v>25.5</v>
      </c>
      <c r="I17" s="11">
        <f t="shared" si="2"/>
        <v>21.675000000000001</v>
      </c>
      <c r="J17" s="12">
        <f t="shared" si="3"/>
        <v>64.5</v>
      </c>
      <c r="K17" s="12">
        <f t="shared" si="4"/>
        <v>54.825000000000003</v>
      </c>
      <c r="L17" s="13">
        <f t="shared" si="5"/>
        <v>7.5303066513931594</v>
      </c>
      <c r="M17" s="10">
        <v>27.5</v>
      </c>
      <c r="N17" s="11">
        <f t="shared" si="6"/>
        <v>23.375</v>
      </c>
      <c r="O17" s="10">
        <v>20.5</v>
      </c>
      <c r="P17" s="11">
        <f t="shared" si="7"/>
        <v>17.425000000000001</v>
      </c>
      <c r="Q17" s="10">
        <v>25</v>
      </c>
      <c r="R17" s="11">
        <f t="shared" si="8"/>
        <v>21.25</v>
      </c>
      <c r="S17" s="12">
        <f t="shared" si="9"/>
        <v>73</v>
      </c>
      <c r="T17" s="12">
        <f t="shared" si="10"/>
        <v>62.05</v>
      </c>
      <c r="U17" s="13">
        <f t="shared" si="11"/>
        <v>8.5226726442124114</v>
      </c>
      <c r="V17" s="10">
        <v>23.5</v>
      </c>
      <c r="W17" s="11">
        <f t="shared" si="12"/>
        <v>19.975000000000001</v>
      </c>
      <c r="X17" s="10">
        <v>24</v>
      </c>
      <c r="Y17" s="11">
        <f t="shared" si="13"/>
        <v>20.399999999999999</v>
      </c>
      <c r="Z17" s="10">
        <v>20</v>
      </c>
      <c r="AA17" s="11">
        <f t="shared" si="14"/>
        <v>17</v>
      </c>
      <c r="AB17" s="12">
        <f t="shared" si="15"/>
        <v>67.5</v>
      </c>
      <c r="AC17" s="12">
        <f t="shared" si="16"/>
        <v>57.375</v>
      </c>
      <c r="AD17" s="13">
        <f t="shared" si="17"/>
        <v>7.8805534723881889</v>
      </c>
      <c r="AE17" s="10">
        <v>21</v>
      </c>
      <c r="AF17" s="11">
        <f t="shared" si="18"/>
        <v>17.850000000000001</v>
      </c>
      <c r="AG17" s="10">
        <v>17.5</v>
      </c>
      <c r="AH17" s="11">
        <f t="shared" si="19"/>
        <v>14.875</v>
      </c>
      <c r="AI17" s="10">
        <v>18.5</v>
      </c>
      <c r="AJ17" s="11">
        <f t="shared" si="20"/>
        <v>15.725</v>
      </c>
      <c r="AK17" s="12">
        <f t="shared" si="21"/>
        <v>57</v>
      </c>
      <c r="AL17" s="12">
        <f t="shared" si="22"/>
        <v>48.45</v>
      </c>
      <c r="AM17" s="13">
        <f t="shared" si="23"/>
        <v>6.6546895989055823</v>
      </c>
      <c r="AN17" s="14">
        <f t="shared" si="24"/>
        <v>262</v>
      </c>
      <c r="AO17" s="11">
        <f>AN17-(AN17*35/100)</f>
        <v>170.3</v>
      </c>
      <c r="AP17" s="15">
        <f t="shared" si="26"/>
        <v>54.825000000000003</v>
      </c>
      <c r="AQ17" s="16">
        <f t="shared" si="27"/>
        <v>7.5303066513931594</v>
      </c>
      <c r="AR17" s="17">
        <f t="shared" si="28"/>
        <v>116.875</v>
      </c>
      <c r="AS17" s="18">
        <f t="shared" si="29"/>
        <v>16.052979295605571</v>
      </c>
      <c r="AT17" s="15">
        <f t="shared" si="30"/>
        <v>174.25</v>
      </c>
      <c r="AU17" s="16">
        <f t="shared" si="31"/>
        <v>23.933532767993761</v>
      </c>
      <c r="AV17" s="17">
        <f t="shared" si="32"/>
        <v>222.7</v>
      </c>
      <c r="AW17" s="18">
        <f t="shared" si="33"/>
        <v>30.588222366899341</v>
      </c>
    </row>
    <row r="18" spans="1:49" ht="21.75">
      <c r="A18" s="7" t="s">
        <v>55</v>
      </c>
      <c r="B18" s="8">
        <v>329750</v>
      </c>
      <c r="C18" s="9">
        <v>3</v>
      </c>
      <c r="D18" s="10">
        <v>10</v>
      </c>
      <c r="E18" s="11">
        <f t="shared" si="0"/>
        <v>8.5</v>
      </c>
      <c r="F18" s="10">
        <v>9</v>
      </c>
      <c r="G18" s="11">
        <f t="shared" si="1"/>
        <v>7.65</v>
      </c>
      <c r="H18" s="10">
        <v>11</v>
      </c>
      <c r="I18" s="11">
        <f t="shared" si="2"/>
        <v>9.35</v>
      </c>
      <c r="J18" s="12">
        <f t="shared" si="3"/>
        <v>30</v>
      </c>
      <c r="K18" s="12">
        <f t="shared" si="4"/>
        <v>25.5</v>
      </c>
      <c r="L18" s="13">
        <f t="shared" si="5"/>
        <v>7.7331311599696742</v>
      </c>
      <c r="M18" s="10">
        <v>12</v>
      </c>
      <c r="N18" s="11">
        <f t="shared" si="6"/>
        <v>10.199999999999999</v>
      </c>
      <c r="O18" s="10">
        <v>13.5</v>
      </c>
      <c r="P18" s="11">
        <f t="shared" si="7"/>
        <v>11.475</v>
      </c>
      <c r="Q18" s="10">
        <v>13.5</v>
      </c>
      <c r="R18" s="11">
        <f t="shared" si="8"/>
        <v>11.475</v>
      </c>
      <c r="S18" s="12">
        <f t="shared" si="9"/>
        <v>39</v>
      </c>
      <c r="T18" s="12">
        <f t="shared" si="10"/>
        <v>33.15</v>
      </c>
      <c r="U18" s="13">
        <f t="shared" si="11"/>
        <v>10.053070507960577</v>
      </c>
      <c r="V18" s="10">
        <v>14</v>
      </c>
      <c r="W18" s="11">
        <f t="shared" si="12"/>
        <v>11.9</v>
      </c>
      <c r="X18" s="10">
        <v>8.5</v>
      </c>
      <c r="Y18" s="11">
        <f t="shared" si="13"/>
        <v>7.2249999999999996</v>
      </c>
      <c r="Z18" s="10">
        <v>12</v>
      </c>
      <c r="AA18" s="11">
        <f t="shared" si="14"/>
        <v>10.199999999999999</v>
      </c>
      <c r="AB18" s="12">
        <f t="shared" si="15"/>
        <v>34.5</v>
      </c>
      <c r="AC18" s="12">
        <f t="shared" si="16"/>
        <v>29.324999999999999</v>
      </c>
      <c r="AD18" s="13">
        <f t="shared" si="17"/>
        <v>8.893100833965125</v>
      </c>
      <c r="AE18" s="10">
        <v>10</v>
      </c>
      <c r="AF18" s="11">
        <f t="shared" si="18"/>
        <v>8.5</v>
      </c>
      <c r="AG18" s="10">
        <v>9.5</v>
      </c>
      <c r="AH18" s="11">
        <f t="shared" si="19"/>
        <v>8.0749999999999993</v>
      </c>
      <c r="AI18" s="10">
        <v>11</v>
      </c>
      <c r="AJ18" s="11">
        <f t="shared" si="20"/>
        <v>9.35</v>
      </c>
      <c r="AK18" s="12">
        <f t="shared" si="21"/>
        <v>30.5</v>
      </c>
      <c r="AL18" s="12">
        <f t="shared" si="22"/>
        <v>25.924999999999997</v>
      </c>
      <c r="AM18" s="13">
        <f t="shared" si="23"/>
        <v>7.8620166793025001</v>
      </c>
      <c r="AN18" s="14">
        <f t="shared" si="24"/>
        <v>134</v>
      </c>
      <c r="AO18" s="11">
        <f t="shared" ref="AO18:AO29" si="34">AN18-(AN18*15/100)</f>
        <v>113.9</v>
      </c>
      <c r="AP18" s="15">
        <f t="shared" si="26"/>
        <v>25.5</v>
      </c>
      <c r="AQ18" s="16">
        <f t="shared" si="27"/>
        <v>7.7331311599696742</v>
      </c>
      <c r="AR18" s="17">
        <f t="shared" si="28"/>
        <v>58.65</v>
      </c>
      <c r="AS18" s="18">
        <f t="shared" si="29"/>
        <v>17.78620166793025</v>
      </c>
      <c r="AT18" s="15">
        <f t="shared" si="30"/>
        <v>87.974999999999994</v>
      </c>
      <c r="AU18" s="16">
        <f t="shared" si="31"/>
        <v>26.679302501895375</v>
      </c>
      <c r="AV18" s="17">
        <f t="shared" si="32"/>
        <v>113.89999999999999</v>
      </c>
      <c r="AW18" s="18">
        <f t="shared" si="33"/>
        <v>34.541319181197878</v>
      </c>
    </row>
    <row r="19" spans="1:49" ht="21.75">
      <c r="A19" s="7" t="s">
        <v>56</v>
      </c>
      <c r="B19" s="8">
        <v>1064055</v>
      </c>
      <c r="C19" s="9">
        <v>3</v>
      </c>
      <c r="D19" s="10">
        <v>29.5</v>
      </c>
      <c r="E19" s="11">
        <f t="shared" si="0"/>
        <v>25.074999999999999</v>
      </c>
      <c r="F19" s="10">
        <v>42</v>
      </c>
      <c r="G19" s="11">
        <f t="shared" si="1"/>
        <v>35.700000000000003</v>
      </c>
      <c r="H19" s="10">
        <v>39</v>
      </c>
      <c r="I19" s="11">
        <f t="shared" si="2"/>
        <v>33.15</v>
      </c>
      <c r="J19" s="12">
        <f t="shared" si="3"/>
        <v>110.5</v>
      </c>
      <c r="K19" s="12">
        <f t="shared" si="4"/>
        <v>93.925000000000011</v>
      </c>
      <c r="L19" s="13">
        <f t="shared" si="5"/>
        <v>8.8270813068873331</v>
      </c>
      <c r="M19" s="10">
        <v>44.5</v>
      </c>
      <c r="N19" s="11">
        <f t="shared" si="6"/>
        <v>37.825000000000003</v>
      </c>
      <c r="O19" s="10">
        <v>41</v>
      </c>
      <c r="P19" s="11">
        <f t="shared" si="7"/>
        <v>34.85</v>
      </c>
      <c r="Q19" s="10">
        <v>40.5</v>
      </c>
      <c r="R19" s="11">
        <f t="shared" si="8"/>
        <v>34.424999999999997</v>
      </c>
      <c r="S19" s="12">
        <f t="shared" si="9"/>
        <v>126</v>
      </c>
      <c r="T19" s="12">
        <f t="shared" si="10"/>
        <v>107.10000000000001</v>
      </c>
      <c r="U19" s="13">
        <f t="shared" si="11"/>
        <v>10.065269182514063</v>
      </c>
      <c r="V19" s="10">
        <v>45</v>
      </c>
      <c r="W19" s="11">
        <f t="shared" si="12"/>
        <v>38.25</v>
      </c>
      <c r="X19" s="10">
        <v>39</v>
      </c>
      <c r="Y19" s="11">
        <f t="shared" si="13"/>
        <v>33.15</v>
      </c>
      <c r="Z19" s="10">
        <v>37.5</v>
      </c>
      <c r="AA19" s="11">
        <f t="shared" si="14"/>
        <v>31.875</v>
      </c>
      <c r="AB19" s="12">
        <f t="shared" si="15"/>
        <v>121.5</v>
      </c>
      <c r="AC19" s="12">
        <f t="shared" si="16"/>
        <v>103.27500000000001</v>
      </c>
      <c r="AD19" s="13">
        <f t="shared" si="17"/>
        <v>9.7057952831385599</v>
      </c>
      <c r="AE19" s="10">
        <v>38</v>
      </c>
      <c r="AF19" s="11">
        <f t="shared" si="18"/>
        <v>32.299999999999997</v>
      </c>
      <c r="AG19" s="10">
        <v>31.5</v>
      </c>
      <c r="AH19" s="11">
        <f t="shared" si="19"/>
        <v>26.774999999999999</v>
      </c>
      <c r="AI19" s="10">
        <v>26.5</v>
      </c>
      <c r="AJ19" s="11">
        <f t="shared" si="20"/>
        <v>22.524999999999999</v>
      </c>
      <c r="AK19" s="12">
        <f t="shared" si="21"/>
        <v>96</v>
      </c>
      <c r="AL19" s="12">
        <f t="shared" si="22"/>
        <v>81.599999999999994</v>
      </c>
      <c r="AM19" s="13">
        <f t="shared" si="23"/>
        <v>7.668776520010713</v>
      </c>
      <c r="AN19" s="14">
        <f t="shared" si="24"/>
        <v>454</v>
      </c>
      <c r="AO19" s="11">
        <f t="shared" si="34"/>
        <v>385.9</v>
      </c>
      <c r="AP19" s="15">
        <f t="shared" si="26"/>
        <v>93.925000000000011</v>
      </c>
      <c r="AQ19" s="16">
        <f t="shared" si="27"/>
        <v>8.8270813068873331</v>
      </c>
      <c r="AR19" s="17">
        <f t="shared" si="28"/>
        <v>201.02500000000003</v>
      </c>
      <c r="AS19" s="18">
        <f t="shared" si="29"/>
        <v>18.892350489401394</v>
      </c>
      <c r="AT19" s="15">
        <f t="shared" si="30"/>
        <v>304.3</v>
      </c>
      <c r="AU19" s="16">
        <f t="shared" si="31"/>
        <v>28.598145772539954</v>
      </c>
      <c r="AV19" s="17">
        <f t="shared" si="32"/>
        <v>385.90000000000003</v>
      </c>
      <c r="AW19" s="18">
        <f t="shared" si="33"/>
        <v>36.26692229255066</v>
      </c>
    </row>
    <row r="20" spans="1:49" ht="21.75">
      <c r="A20" s="7" t="s">
        <v>57</v>
      </c>
      <c r="B20" s="8">
        <v>542110</v>
      </c>
      <c r="C20" s="9">
        <v>3</v>
      </c>
      <c r="D20" s="10">
        <v>10.5</v>
      </c>
      <c r="E20" s="11">
        <f t="shared" si="0"/>
        <v>8.9250000000000007</v>
      </c>
      <c r="F20" s="10">
        <v>18</v>
      </c>
      <c r="G20" s="11">
        <f t="shared" si="1"/>
        <v>15.3</v>
      </c>
      <c r="H20" s="10">
        <v>16.5</v>
      </c>
      <c r="I20" s="11">
        <f t="shared" si="2"/>
        <v>14.025</v>
      </c>
      <c r="J20" s="12">
        <f t="shared" si="3"/>
        <v>45</v>
      </c>
      <c r="K20" s="12">
        <f t="shared" si="4"/>
        <v>38.25</v>
      </c>
      <c r="L20" s="13">
        <f t="shared" si="5"/>
        <v>7.0557635904152285</v>
      </c>
      <c r="M20" s="10">
        <v>15.5</v>
      </c>
      <c r="N20" s="11">
        <f t="shared" si="6"/>
        <v>13.175000000000001</v>
      </c>
      <c r="O20" s="10">
        <v>12.5</v>
      </c>
      <c r="P20" s="11">
        <f t="shared" si="7"/>
        <v>10.625</v>
      </c>
      <c r="Q20" s="10">
        <v>16.5</v>
      </c>
      <c r="R20" s="11">
        <f t="shared" si="8"/>
        <v>14.025</v>
      </c>
      <c r="S20" s="12">
        <f t="shared" si="9"/>
        <v>44.5</v>
      </c>
      <c r="T20" s="12">
        <f t="shared" si="10"/>
        <v>37.825000000000003</v>
      </c>
      <c r="U20" s="13">
        <f t="shared" si="11"/>
        <v>6.9773662171883943</v>
      </c>
      <c r="V20" s="10">
        <v>17.5</v>
      </c>
      <c r="W20" s="11">
        <f t="shared" si="12"/>
        <v>14.875</v>
      </c>
      <c r="X20" s="10">
        <v>14</v>
      </c>
      <c r="Y20" s="11">
        <f t="shared" si="13"/>
        <v>11.9</v>
      </c>
      <c r="Z20" s="10">
        <v>13</v>
      </c>
      <c r="AA20" s="11">
        <f t="shared" si="14"/>
        <v>11.05</v>
      </c>
      <c r="AB20" s="12">
        <f t="shared" si="15"/>
        <v>44.5</v>
      </c>
      <c r="AC20" s="12">
        <f t="shared" si="16"/>
        <v>37.825000000000003</v>
      </c>
      <c r="AD20" s="13">
        <f t="shared" si="17"/>
        <v>6.9773662171883943</v>
      </c>
      <c r="AE20" s="10">
        <v>12</v>
      </c>
      <c r="AF20" s="11">
        <f t="shared" si="18"/>
        <v>10.199999999999999</v>
      </c>
      <c r="AG20" s="10">
        <v>11.5</v>
      </c>
      <c r="AH20" s="11">
        <f t="shared" si="19"/>
        <v>9.7750000000000004</v>
      </c>
      <c r="AI20" s="10">
        <v>15</v>
      </c>
      <c r="AJ20" s="11">
        <f t="shared" si="20"/>
        <v>12.75</v>
      </c>
      <c r="AK20" s="12">
        <f t="shared" si="21"/>
        <v>38.5</v>
      </c>
      <c r="AL20" s="12">
        <f t="shared" si="22"/>
        <v>32.725000000000001</v>
      </c>
      <c r="AM20" s="13">
        <f t="shared" si="23"/>
        <v>6.0365977384663632</v>
      </c>
      <c r="AN20" s="14">
        <f t="shared" si="24"/>
        <v>172.5</v>
      </c>
      <c r="AO20" s="11">
        <f t="shared" si="34"/>
        <v>146.625</v>
      </c>
      <c r="AP20" s="15">
        <f t="shared" si="26"/>
        <v>38.25</v>
      </c>
      <c r="AQ20" s="16">
        <f t="shared" si="27"/>
        <v>7.0557635904152285</v>
      </c>
      <c r="AR20" s="17">
        <f t="shared" si="28"/>
        <v>76.075000000000003</v>
      </c>
      <c r="AS20" s="18">
        <f t="shared" si="29"/>
        <v>14.033129807603622</v>
      </c>
      <c r="AT20" s="15">
        <f t="shared" si="30"/>
        <v>113.9</v>
      </c>
      <c r="AU20" s="16">
        <f t="shared" si="31"/>
        <v>21.010496024792019</v>
      </c>
      <c r="AV20" s="17">
        <f t="shared" si="32"/>
        <v>146.625</v>
      </c>
      <c r="AW20" s="18">
        <f t="shared" si="33"/>
        <v>27.047093763258385</v>
      </c>
    </row>
    <row r="21" spans="1:49" ht="21.75">
      <c r="A21" s="7" t="s">
        <v>58</v>
      </c>
      <c r="B21" s="8">
        <v>329666</v>
      </c>
      <c r="C21" s="9">
        <v>3</v>
      </c>
      <c r="D21" s="10">
        <v>7</v>
      </c>
      <c r="E21" s="11">
        <f t="shared" si="0"/>
        <v>5.95</v>
      </c>
      <c r="F21" s="10">
        <v>8.5</v>
      </c>
      <c r="G21" s="11">
        <f t="shared" si="1"/>
        <v>7.2249999999999996</v>
      </c>
      <c r="H21" s="10">
        <v>8</v>
      </c>
      <c r="I21" s="11">
        <f t="shared" si="2"/>
        <v>6.8</v>
      </c>
      <c r="J21" s="12">
        <f t="shared" si="3"/>
        <v>23.5</v>
      </c>
      <c r="K21" s="12">
        <f t="shared" si="4"/>
        <v>19.975000000000001</v>
      </c>
      <c r="L21" s="13">
        <f t="shared" si="5"/>
        <v>6.0591629103395563</v>
      </c>
      <c r="M21" s="10">
        <v>15.5</v>
      </c>
      <c r="N21" s="11">
        <f t="shared" si="6"/>
        <v>13.175000000000001</v>
      </c>
      <c r="O21" s="10">
        <v>8.5</v>
      </c>
      <c r="P21" s="11">
        <f t="shared" si="7"/>
        <v>7.2249999999999996</v>
      </c>
      <c r="Q21" s="10">
        <v>11.5</v>
      </c>
      <c r="R21" s="11">
        <f t="shared" si="8"/>
        <v>9.7750000000000004</v>
      </c>
      <c r="S21" s="12">
        <f t="shared" si="9"/>
        <v>35.5</v>
      </c>
      <c r="T21" s="12">
        <f t="shared" si="10"/>
        <v>30.174999999999997</v>
      </c>
      <c r="U21" s="13">
        <f t="shared" si="11"/>
        <v>9.1532035454065621</v>
      </c>
      <c r="V21" s="10">
        <v>13</v>
      </c>
      <c r="W21" s="11">
        <f t="shared" si="12"/>
        <v>11.05</v>
      </c>
      <c r="X21" s="10">
        <v>7.5</v>
      </c>
      <c r="Y21" s="11">
        <f t="shared" si="13"/>
        <v>6.375</v>
      </c>
      <c r="Z21" s="10">
        <v>8</v>
      </c>
      <c r="AA21" s="11">
        <f t="shared" si="14"/>
        <v>6.8</v>
      </c>
      <c r="AB21" s="12">
        <f t="shared" si="15"/>
        <v>28.5</v>
      </c>
      <c r="AC21" s="12">
        <f t="shared" si="16"/>
        <v>24.225000000000001</v>
      </c>
      <c r="AD21" s="13">
        <f t="shared" si="17"/>
        <v>7.3483465082841422</v>
      </c>
      <c r="AE21" s="10">
        <v>8</v>
      </c>
      <c r="AF21" s="11">
        <f t="shared" si="18"/>
        <v>6.8</v>
      </c>
      <c r="AG21" s="10">
        <v>5.5</v>
      </c>
      <c r="AH21" s="11">
        <f t="shared" si="19"/>
        <v>4.6749999999999998</v>
      </c>
      <c r="AI21" s="10">
        <v>7.5</v>
      </c>
      <c r="AJ21" s="11">
        <f t="shared" si="20"/>
        <v>6.375</v>
      </c>
      <c r="AK21" s="12">
        <f t="shared" si="21"/>
        <v>21</v>
      </c>
      <c r="AL21" s="12">
        <f t="shared" si="22"/>
        <v>17.850000000000001</v>
      </c>
      <c r="AM21" s="13">
        <f t="shared" si="23"/>
        <v>5.4145711113672634</v>
      </c>
      <c r="AN21" s="14">
        <f t="shared" si="24"/>
        <v>108.5</v>
      </c>
      <c r="AO21" s="11">
        <f t="shared" si="34"/>
        <v>92.224999999999994</v>
      </c>
      <c r="AP21" s="15">
        <f t="shared" si="26"/>
        <v>19.975000000000001</v>
      </c>
      <c r="AQ21" s="16">
        <f t="shared" si="27"/>
        <v>6.0591629103395563</v>
      </c>
      <c r="AR21" s="17">
        <f t="shared" si="28"/>
        <v>50.15</v>
      </c>
      <c r="AS21" s="18">
        <f t="shared" si="29"/>
        <v>15.212366455746118</v>
      </c>
      <c r="AT21" s="15">
        <f t="shared" si="30"/>
        <v>74.375</v>
      </c>
      <c r="AU21" s="16">
        <f t="shared" si="31"/>
        <v>22.560712964030259</v>
      </c>
      <c r="AV21" s="17">
        <f t="shared" si="32"/>
        <v>92.224999999999994</v>
      </c>
      <c r="AW21" s="18">
        <f t="shared" si="33"/>
        <v>27.975284075397514</v>
      </c>
    </row>
    <row r="22" spans="1:49" ht="21.75">
      <c r="A22" s="7" t="s">
        <v>59</v>
      </c>
      <c r="B22" s="8">
        <v>258019</v>
      </c>
      <c r="C22" s="9">
        <v>4</v>
      </c>
      <c r="D22" s="10">
        <v>9</v>
      </c>
      <c r="E22" s="11">
        <f t="shared" si="0"/>
        <v>7.65</v>
      </c>
      <c r="F22" s="10">
        <v>9.5</v>
      </c>
      <c r="G22" s="11">
        <f t="shared" si="1"/>
        <v>8.0749999999999993</v>
      </c>
      <c r="H22" s="10">
        <v>11.5</v>
      </c>
      <c r="I22" s="11">
        <f t="shared" si="2"/>
        <v>9.7750000000000004</v>
      </c>
      <c r="J22" s="12">
        <f t="shared" si="3"/>
        <v>30</v>
      </c>
      <c r="K22" s="12">
        <f t="shared" si="4"/>
        <v>25.5</v>
      </c>
      <c r="L22" s="13">
        <f t="shared" si="5"/>
        <v>9.8829931129102899</v>
      </c>
      <c r="M22" s="10">
        <v>11</v>
      </c>
      <c r="N22" s="11">
        <f t="shared" si="6"/>
        <v>9.35</v>
      </c>
      <c r="O22" s="10">
        <v>10</v>
      </c>
      <c r="P22" s="11">
        <f t="shared" si="7"/>
        <v>8.5</v>
      </c>
      <c r="Q22" s="10">
        <v>9</v>
      </c>
      <c r="R22" s="11">
        <f t="shared" si="8"/>
        <v>7.65</v>
      </c>
      <c r="S22" s="12">
        <f t="shared" si="9"/>
        <v>30</v>
      </c>
      <c r="T22" s="12">
        <f t="shared" si="10"/>
        <v>25.5</v>
      </c>
      <c r="U22" s="13">
        <f t="shared" si="11"/>
        <v>9.8829931129102899</v>
      </c>
      <c r="V22" s="10">
        <v>9.5</v>
      </c>
      <c r="W22" s="11">
        <f t="shared" si="12"/>
        <v>8.0749999999999993</v>
      </c>
      <c r="X22" s="10">
        <v>10</v>
      </c>
      <c r="Y22" s="11">
        <f t="shared" si="13"/>
        <v>8.5</v>
      </c>
      <c r="Z22" s="10">
        <v>7.5</v>
      </c>
      <c r="AA22" s="11">
        <f t="shared" si="14"/>
        <v>6.375</v>
      </c>
      <c r="AB22" s="12">
        <f t="shared" si="15"/>
        <v>27</v>
      </c>
      <c r="AC22" s="12">
        <f t="shared" si="16"/>
        <v>22.95</v>
      </c>
      <c r="AD22" s="13">
        <f t="shared" si="17"/>
        <v>8.89469380161926</v>
      </c>
      <c r="AE22" s="10">
        <v>10.5</v>
      </c>
      <c r="AF22" s="11">
        <f t="shared" si="18"/>
        <v>8.9250000000000007</v>
      </c>
      <c r="AG22" s="10">
        <v>12</v>
      </c>
      <c r="AH22" s="11">
        <f t="shared" si="19"/>
        <v>10.199999999999999</v>
      </c>
      <c r="AI22" s="10">
        <v>8.5</v>
      </c>
      <c r="AJ22" s="11">
        <f t="shared" si="20"/>
        <v>7.2249999999999996</v>
      </c>
      <c r="AK22" s="12">
        <f t="shared" si="21"/>
        <v>31</v>
      </c>
      <c r="AL22" s="12">
        <f t="shared" si="22"/>
        <v>26.35</v>
      </c>
      <c r="AM22" s="13">
        <f t="shared" si="23"/>
        <v>10.212426216673967</v>
      </c>
      <c r="AN22" s="14">
        <f t="shared" si="24"/>
        <v>118</v>
      </c>
      <c r="AO22" s="11">
        <f t="shared" si="34"/>
        <v>100.3</v>
      </c>
      <c r="AP22" s="15">
        <f t="shared" si="26"/>
        <v>25.5</v>
      </c>
      <c r="AQ22" s="16">
        <f t="shared" si="27"/>
        <v>9.8829931129102899</v>
      </c>
      <c r="AR22" s="17">
        <f t="shared" si="28"/>
        <v>51</v>
      </c>
      <c r="AS22" s="18">
        <f t="shared" si="29"/>
        <v>19.76598622582058</v>
      </c>
      <c r="AT22" s="15">
        <f t="shared" si="30"/>
        <v>73.95</v>
      </c>
      <c r="AU22" s="16">
        <f t="shared" si="31"/>
        <v>28.660680027439838</v>
      </c>
      <c r="AV22" s="17">
        <f t="shared" si="32"/>
        <v>100.30000000000001</v>
      </c>
      <c r="AW22" s="18">
        <f t="shared" si="33"/>
        <v>38.873106244113814</v>
      </c>
    </row>
    <row r="23" spans="1:49" ht="21.75">
      <c r="A23" s="7" t="s">
        <v>60</v>
      </c>
      <c r="B23" s="8">
        <v>1212349</v>
      </c>
      <c r="C23" s="9">
        <v>4</v>
      </c>
      <c r="D23" s="10">
        <v>19.5</v>
      </c>
      <c r="E23" s="11">
        <f t="shared" si="0"/>
        <v>16.574999999999999</v>
      </c>
      <c r="F23" s="10">
        <v>17</v>
      </c>
      <c r="G23" s="11">
        <f t="shared" si="1"/>
        <v>14.45</v>
      </c>
      <c r="H23" s="10">
        <v>16</v>
      </c>
      <c r="I23" s="11">
        <f t="shared" si="2"/>
        <v>13.6</v>
      </c>
      <c r="J23" s="12">
        <f t="shared" si="3"/>
        <v>52.5</v>
      </c>
      <c r="K23" s="12">
        <f t="shared" si="4"/>
        <v>44.625</v>
      </c>
      <c r="L23" s="13">
        <f t="shared" si="5"/>
        <v>3.680870772360104</v>
      </c>
      <c r="M23" s="10">
        <v>20</v>
      </c>
      <c r="N23" s="11">
        <f t="shared" si="6"/>
        <v>17</v>
      </c>
      <c r="O23" s="10">
        <v>18.5</v>
      </c>
      <c r="P23" s="11">
        <f t="shared" si="7"/>
        <v>15.725</v>
      </c>
      <c r="Q23" s="10">
        <v>18</v>
      </c>
      <c r="R23" s="11">
        <f t="shared" si="8"/>
        <v>15.3</v>
      </c>
      <c r="S23" s="12">
        <f t="shared" si="9"/>
        <v>56.5</v>
      </c>
      <c r="T23" s="12">
        <f t="shared" si="10"/>
        <v>48.025000000000006</v>
      </c>
      <c r="U23" s="13">
        <f t="shared" si="11"/>
        <v>3.9613180693018268</v>
      </c>
      <c r="V23" s="10">
        <v>16</v>
      </c>
      <c r="W23" s="11">
        <f t="shared" si="12"/>
        <v>13.6</v>
      </c>
      <c r="X23" s="10">
        <v>16.5</v>
      </c>
      <c r="Y23" s="11">
        <f t="shared" si="13"/>
        <v>14.025</v>
      </c>
      <c r="Z23" s="10">
        <v>17</v>
      </c>
      <c r="AA23" s="11">
        <f t="shared" si="14"/>
        <v>14.45</v>
      </c>
      <c r="AB23" s="12">
        <f t="shared" si="15"/>
        <v>49.5</v>
      </c>
      <c r="AC23" s="12">
        <f t="shared" si="16"/>
        <v>42.075000000000003</v>
      </c>
      <c r="AD23" s="13">
        <f t="shared" si="17"/>
        <v>3.4705352996538128</v>
      </c>
      <c r="AE23" s="10">
        <v>16</v>
      </c>
      <c r="AF23" s="11">
        <f t="shared" si="18"/>
        <v>13.6</v>
      </c>
      <c r="AG23" s="10">
        <v>17</v>
      </c>
      <c r="AH23" s="11">
        <f t="shared" si="19"/>
        <v>14.45</v>
      </c>
      <c r="AI23" s="10">
        <v>13.5</v>
      </c>
      <c r="AJ23" s="11">
        <f t="shared" si="20"/>
        <v>11.475</v>
      </c>
      <c r="AK23" s="12">
        <f t="shared" si="21"/>
        <v>46.5</v>
      </c>
      <c r="AL23" s="12">
        <f t="shared" si="22"/>
        <v>39.524999999999999</v>
      </c>
      <c r="AM23" s="13">
        <f t="shared" si="23"/>
        <v>3.2601998269475208</v>
      </c>
      <c r="AN23" s="14">
        <f t="shared" si="24"/>
        <v>205</v>
      </c>
      <c r="AO23" s="11">
        <f t="shared" si="34"/>
        <v>174.25</v>
      </c>
      <c r="AP23" s="15">
        <f t="shared" si="26"/>
        <v>44.625</v>
      </c>
      <c r="AQ23" s="16">
        <f t="shared" si="27"/>
        <v>3.680870772360104</v>
      </c>
      <c r="AR23" s="17">
        <f t="shared" si="28"/>
        <v>92.65</v>
      </c>
      <c r="AS23" s="18">
        <f t="shared" si="29"/>
        <v>7.6421888416619304</v>
      </c>
      <c r="AT23" s="15">
        <f t="shared" si="30"/>
        <v>134.72500000000002</v>
      </c>
      <c r="AU23" s="16">
        <f t="shared" si="31"/>
        <v>11.112724141315743</v>
      </c>
      <c r="AV23" s="17">
        <f t="shared" si="32"/>
        <v>174.25</v>
      </c>
      <c r="AW23" s="18">
        <f t="shared" si="33"/>
        <v>14.372923968263262</v>
      </c>
    </row>
    <row r="24" spans="1:49" ht="21.75">
      <c r="A24" s="7" t="s">
        <v>61</v>
      </c>
      <c r="B24" s="8">
        <v>1112513</v>
      </c>
      <c r="C24" s="9">
        <v>4</v>
      </c>
      <c r="D24" s="10">
        <v>25.5</v>
      </c>
      <c r="E24" s="11">
        <f t="shared" si="0"/>
        <v>21.675000000000001</v>
      </c>
      <c r="F24" s="10">
        <v>23.5</v>
      </c>
      <c r="G24" s="11">
        <f t="shared" si="1"/>
        <v>19.975000000000001</v>
      </c>
      <c r="H24" s="10">
        <v>27.5</v>
      </c>
      <c r="I24" s="11">
        <f t="shared" si="2"/>
        <v>23.375</v>
      </c>
      <c r="J24" s="12">
        <f t="shared" si="3"/>
        <v>76.5</v>
      </c>
      <c r="K24" s="12">
        <f t="shared" si="4"/>
        <v>65.025000000000006</v>
      </c>
      <c r="L24" s="13">
        <f t="shared" si="5"/>
        <v>5.8448755205557159</v>
      </c>
      <c r="M24" s="10">
        <v>30.5</v>
      </c>
      <c r="N24" s="11">
        <f t="shared" si="6"/>
        <v>25.925000000000001</v>
      </c>
      <c r="O24" s="10">
        <v>27.5</v>
      </c>
      <c r="P24" s="11">
        <f t="shared" si="7"/>
        <v>23.375</v>
      </c>
      <c r="Q24" s="10">
        <v>29.5</v>
      </c>
      <c r="R24" s="11">
        <f t="shared" si="8"/>
        <v>25.074999999999999</v>
      </c>
      <c r="S24" s="12">
        <f t="shared" si="9"/>
        <v>87.5</v>
      </c>
      <c r="T24" s="12">
        <f t="shared" si="10"/>
        <v>74.375</v>
      </c>
      <c r="U24" s="13">
        <f t="shared" si="11"/>
        <v>6.685315137890524</v>
      </c>
      <c r="V24" s="10">
        <v>26</v>
      </c>
      <c r="W24" s="11">
        <f t="shared" si="12"/>
        <v>22.1</v>
      </c>
      <c r="X24" s="10">
        <v>22.5</v>
      </c>
      <c r="Y24" s="11">
        <f t="shared" si="13"/>
        <v>19.125</v>
      </c>
      <c r="Z24" s="10">
        <v>20.5</v>
      </c>
      <c r="AA24" s="11">
        <f t="shared" si="14"/>
        <v>17.425000000000001</v>
      </c>
      <c r="AB24" s="12">
        <f t="shared" si="15"/>
        <v>69</v>
      </c>
      <c r="AC24" s="12">
        <f t="shared" si="16"/>
        <v>58.650000000000006</v>
      </c>
      <c r="AD24" s="13">
        <f t="shared" si="17"/>
        <v>5.2718485087365279</v>
      </c>
      <c r="AE24" s="10">
        <v>23</v>
      </c>
      <c r="AF24" s="11">
        <f t="shared" si="18"/>
        <v>19.55</v>
      </c>
      <c r="AG24" s="10">
        <v>20</v>
      </c>
      <c r="AH24" s="11">
        <f t="shared" si="19"/>
        <v>17</v>
      </c>
      <c r="AI24" s="10">
        <v>25.5</v>
      </c>
      <c r="AJ24" s="11">
        <f t="shared" si="20"/>
        <v>21.675000000000001</v>
      </c>
      <c r="AK24" s="12">
        <f t="shared" si="21"/>
        <v>68.5</v>
      </c>
      <c r="AL24" s="12">
        <f t="shared" si="22"/>
        <v>58.224999999999994</v>
      </c>
      <c r="AM24" s="13">
        <f t="shared" si="23"/>
        <v>5.2336467079485809</v>
      </c>
      <c r="AN24" s="14">
        <f t="shared" si="24"/>
        <v>301.5</v>
      </c>
      <c r="AO24" s="11">
        <f t="shared" si="34"/>
        <v>256.27499999999998</v>
      </c>
      <c r="AP24" s="15">
        <f t="shared" si="26"/>
        <v>65.025000000000006</v>
      </c>
      <c r="AQ24" s="16">
        <f t="shared" si="27"/>
        <v>5.8448755205557159</v>
      </c>
      <c r="AR24" s="17">
        <f t="shared" si="28"/>
        <v>139.4</v>
      </c>
      <c r="AS24" s="18">
        <f t="shared" si="29"/>
        <v>12.530190658446241</v>
      </c>
      <c r="AT24" s="15">
        <f t="shared" si="30"/>
        <v>198.05</v>
      </c>
      <c r="AU24" s="16">
        <f t="shared" si="31"/>
        <v>17.80203916718277</v>
      </c>
      <c r="AV24" s="17">
        <f t="shared" si="32"/>
        <v>256.27499999999998</v>
      </c>
      <c r="AW24" s="18">
        <f t="shared" si="33"/>
        <v>23.03568587513135</v>
      </c>
    </row>
    <row r="25" spans="1:49" ht="21.75">
      <c r="A25" s="19" t="s">
        <v>62</v>
      </c>
      <c r="B25" s="8">
        <v>810232</v>
      </c>
      <c r="C25" s="9">
        <v>4</v>
      </c>
      <c r="D25" s="10">
        <v>25</v>
      </c>
      <c r="E25" s="11">
        <f t="shared" si="0"/>
        <v>21.25</v>
      </c>
      <c r="F25" s="10">
        <v>33.5</v>
      </c>
      <c r="G25" s="11">
        <f t="shared" si="1"/>
        <v>28.475000000000001</v>
      </c>
      <c r="H25" s="10">
        <v>36.5</v>
      </c>
      <c r="I25" s="11">
        <f t="shared" si="2"/>
        <v>31.024999999999999</v>
      </c>
      <c r="J25" s="12">
        <f t="shared" si="3"/>
        <v>95</v>
      </c>
      <c r="K25" s="12">
        <f t="shared" si="4"/>
        <v>80.75</v>
      </c>
      <c r="L25" s="13">
        <f t="shared" si="5"/>
        <v>9.966281262650698</v>
      </c>
      <c r="M25" s="10">
        <v>28</v>
      </c>
      <c r="N25" s="11">
        <f t="shared" si="6"/>
        <v>23.8</v>
      </c>
      <c r="O25" s="10">
        <v>31</v>
      </c>
      <c r="P25" s="11">
        <f t="shared" si="7"/>
        <v>26.35</v>
      </c>
      <c r="Q25" s="10">
        <v>30</v>
      </c>
      <c r="R25" s="11">
        <f t="shared" si="8"/>
        <v>25.5</v>
      </c>
      <c r="S25" s="12">
        <f t="shared" si="9"/>
        <v>89</v>
      </c>
      <c r="T25" s="12">
        <f t="shared" si="10"/>
        <v>75.650000000000006</v>
      </c>
      <c r="U25" s="13">
        <f t="shared" si="11"/>
        <v>9.3368319197464427</v>
      </c>
      <c r="V25" s="10">
        <v>27.5</v>
      </c>
      <c r="W25" s="11">
        <f t="shared" si="12"/>
        <v>23.375</v>
      </c>
      <c r="X25" s="10">
        <v>29.5</v>
      </c>
      <c r="Y25" s="11">
        <f t="shared" si="13"/>
        <v>25.074999999999999</v>
      </c>
      <c r="Z25" s="10">
        <v>29.5</v>
      </c>
      <c r="AA25" s="11">
        <f t="shared" si="14"/>
        <v>25.074999999999999</v>
      </c>
      <c r="AB25" s="12">
        <f t="shared" si="15"/>
        <v>86.5</v>
      </c>
      <c r="AC25" s="12">
        <f t="shared" si="16"/>
        <v>73.525000000000006</v>
      </c>
      <c r="AD25" s="13">
        <f t="shared" si="17"/>
        <v>9.0745613602030044</v>
      </c>
      <c r="AE25" s="10">
        <v>25</v>
      </c>
      <c r="AF25" s="11">
        <f t="shared" si="18"/>
        <v>21.25</v>
      </c>
      <c r="AG25" s="10">
        <v>27.5</v>
      </c>
      <c r="AH25" s="11">
        <f t="shared" si="19"/>
        <v>23.375</v>
      </c>
      <c r="AI25" s="10">
        <v>25.5</v>
      </c>
      <c r="AJ25" s="11">
        <f t="shared" si="20"/>
        <v>21.675000000000001</v>
      </c>
      <c r="AK25" s="12">
        <f t="shared" si="21"/>
        <v>78</v>
      </c>
      <c r="AL25" s="12">
        <f t="shared" si="22"/>
        <v>66.3</v>
      </c>
      <c r="AM25" s="13">
        <f t="shared" si="23"/>
        <v>8.182841457755309</v>
      </c>
      <c r="AN25" s="14">
        <f t="shared" si="24"/>
        <v>348.5</v>
      </c>
      <c r="AO25" s="11">
        <f t="shared" si="34"/>
        <v>296.22500000000002</v>
      </c>
      <c r="AP25" s="15">
        <f t="shared" si="26"/>
        <v>80.75</v>
      </c>
      <c r="AQ25" s="16">
        <f t="shared" si="27"/>
        <v>9.966281262650698</v>
      </c>
      <c r="AR25" s="17">
        <f t="shared" si="28"/>
        <v>156.4</v>
      </c>
      <c r="AS25" s="18">
        <f t="shared" si="29"/>
        <v>19.303113182397141</v>
      </c>
      <c r="AT25" s="15">
        <f t="shared" si="30"/>
        <v>229.92500000000001</v>
      </c>
      <c r="AU25" s="16">
        <f t="shared" si="31"/>
        <v>28.377674542600147</v>
      </c>
      <c r="AV25" s="17">
        <f t="shared" si="32"/>
        <v>296.22500000000002</v>
      </c>
      <c r="AW25" s="18">
        <f t="shared" si="33"/>
        <v>36.560516000355456</v>
      </c>
    </row>
    <row r="26" spans="1:49" ht="21.75">
      <c r="A26" s="7" t="s">
        <v>63</v>
      </c>
      <c r="B26" s="8">
        <v>756166</v>
      </c>
      <c r="C26" s="9">
        <v>4</v>
      </c>
      <c r="D26" s="10">
        <v>22.5</v>
      </c>
      <c r="E26" s="11">
        <f t="shared" si="0"/>
        <v>19.125</v>
      </c>
      <c r="F26" s="10">
        <v>28.5</v>
      </c>
      <c r="G26" s="11">
        <f t="shared" si="1"/>
        <v>24.225000000000001</v>
      </c>
      <c r="H26" s="10">
        <v>34.5</v>
      </c>
      <c r="I26" s="11">
        <f t="shared" si="2"/>
        <v>29.324999999999999</v>
      </c>
      <c r="J26" s="12">
        <f t="shared" si="3"/>
        <v>85.5</v>
      </c>
      <c r="K26" s="12">
        <f t="shared" si="4"/>
        <v>72.674999999999997</v>
      </c>
      <c r="L26" s="13">
        <f t="shared" si="5"/>
        <v>9.6109848895612853</v>
      </c>
      <c r="M26" s="10">
        <v>29.5</v>
      </c>
      <c r="N26" s="11">
        <f t="shared" si="6"/>
        <v>25.074999999999999</v>
      </c>
      <c r="O26" s="10">
        <v>32.5</v>
      </c>
      <c r="P26" s="11">
        <f t="shared" si="7"/>
        <v>27.625</v>
      </c>
      <c r="Q26" s="10">
        <v>29.5</v>
      </c>
      <c r="R26" s="11">
        <f t="shared" si="8"/>
        <v>25.074999999999999</v>
      </c>
      <c r="S26" s="12">
        <f t="shared" si="9"/>
        <v>91.5</v>
      </c>
      <c r="T26" s="12">
        <f t="shared" si="10"/>
        <v>77.775000000000006</v>
      </c>
      <c r="U26" s="13">
        <f t="shared" si="11"/>
        <v>10.285439969530501</v>
      </c>
      <c r="V26" s="10">
        <v>27.5</v>
      </c>
      <c r="W26" s="11">
        <f t="shared" si="12"/>
        <v>23.375</v>
      </c>
      <c r="X26" s="10">
        <v>22</v>
      </c>
      <c r="Y26" s="11">
        <f t="shared" si="13"/>
        <v>18.7</v>
      </c>
      <c r="Z26" s="10">
        <v>21</v>
      </c>
      <c r="AA26" s="11">
        <f t="shared" si="14"/>
        <v>17.850000000000001</v>
      </c>
      <c r="AB26" s="12">
        <f t="shared" si="15"/>
        <v>70.5</v>
      </c>
      <c r="AC26" s="12">
        <f t="shared" si="16"/>
        <v>59.925000000000004</v>
      </c>
      <c r="AD26" s="13">
        <f t="shared" si="17"/>
        <v>7.9248471896382551</v>
      </c>
      <c r="AE26" s="10">
        <v>27.5</v>
      </c>
      <c r="AF26" s="11">
        <f t="shared" si="18"/>
        <v>23.375</v>
      </c>
      <c r="AG26" s="10">
        <v>24.5</v>
      </c>
      <c r="AH26" s="11">
        <f t="shared" si="19"/>
        <v>20.824999999999999</v>
      </c>
      <c r="AI26" s="10">
        <v>25.5</v>
      </c>
      <c r="AJ26" s="11">
        <f t="shared" si="20"/>
        <v>21.675000000000001</v>
      </c>
      <c r="AK26" s="12">
        <f t="shared" si="21"/>
        <v>77.5</v>
      </c>
      <c r="AL26" s="12">
        <f t="shared" si="22"/>
        <v>65.875</v>
      </c>
      <c r="AM26" s="13">
        <f t="shared" si="23"/>
        <v>8.7117114496023369</v>
      </c>
      <c r="AN26" s="14">
        <f t="shared" si="24"/>
        <v>325</v>
      </c>
      <c r="AO26" s="11">
        <f t="shared" si="34"/>
        <v>276.25</v>
      </c>
      <c r="AP26" s="15">
        <f t="shared" si="26"/>
        <v>72.674999999999997</v>
      </c>
      <c r="AQ26" s="16">
        <f t="shared" si="27"/>
        <v>9.6109848895612853</v>
      </c>
      <c r="AR26" s="17">
        <f t="shared" si="28"/>
        <v>150.44999999999999</v>
      </c>
      <c r="AS26" s="18">
        <f t="shared" si="29"/>
        <v>19.896424859091788</v>
      </c>
      <c r="AT26" s="15">
        <f t="shared" si="30"/>
        <v>210.375</v>
      </c>
      <c r="AU26" s="16">
        <f t="shared" si="31"/>
        <v>27.821272048730044</v>
      </c>
      <c r="AV26" s="17">
        <f t="shared" si="32"/>
        <v>276.25</v>
      </c>
      <c r="AW26" s="18">
        <f t="shared" si="33"/>
        <v>36.532983498332378</v>
      </c>
    </row>
    <row r="27" spans="1:49" ht="21.75">
      <c r="A27" s="7" t="s">
        <v>64</v>
      </c>
      <c r="B27" s="8">
        <v>634867</v>
      </c>
      <c r="C27" s="9">
        <v>4</v>
      </c>
      <c r="D27" s="10">
        <v>26</v>
      </c>
      <c r="E27" s="11">
        <f t="shared" si="0"/>
        <v>22.1</v>
      </c>
      <c r="F27" s="10">
        <v>29</v>
      </c>
      <c r="G27" s="11">
        <f t="shared" si="1"/>
        <v>24.65</v>
      </c>
      <c r="H27" s="10">
        <v>27.5</v>
      </c>
      <c r="I27" s="11">
        <f t="shared" si="2"/>
        <v>23.375</v>
      </c>
      <c r="J27" s="12">
        <f t="shared" si="3"/>
        <v>82.5</v>
      </c>
      <c r="K27" s="12">
        <f t="shared" si="4"/>
        <v>70.125</v>
      </c>
      <c r="L27" s="13">
        <f t="shared" si="5"/>
        <v>11.045620578798394</v>
      </c>
      <c r="M27" s="10">
        <v>33.5</v>
      </c>
      <c r="N27" s="11">
        <f t="shared" si="6"/>
        <v>28.475000000000001</v>
      </c>
      <c r="O27" s="10">
        <v>30.5</v>
      </c>
      <c r="P27" s="11">
        <f t="shared" si="7"/>
        <v>25.925000000000001</v>
      </c>
      <c r="Q27" s="10">
        <v>33</v>
      </c>
      <c r="R27" s="11">
        <f t="shared" si="8"/>
        <v>28.05</v>
      </c>
      <c r="S27" s="12">
        <f t="shared" si="9"/>
        <v>97</v>
      </c>
      <c r="T27" s="12">
        <f t="shared" si="10"/>
        <v>82.45</v>
      </c>
      <c r="U27" s="13">
        <f t="shared" si="11"/>
        <v>12.98697207446599</v>
      </c>
      <c r="V27" s="10">
        <v>26</v>
      </c>
      <c r="W27" s="11">
        <f t="shared" si="12"/>
        <v>22.1</v>
      </c>
      <c r="X27" s="10">
        <v>27.5</v>
      </c>
      <c r="Y27" s="11">
        <f t="shared" si="13"/>
        <v>23.375</v>
      </c>
      <c r="Z27" s="10">
        <v>22.5</v>
      </c>
      <c r="AA27" s="11">
        <f t="shared" si="14"/>
        <v>19.125</v>
      </c>
      <c r="AB27" s="12">
        <f t="shared" si="15"/>
        <v>76</v>
      </c>
      <c r="AC27" s="12">
        <f t="shared" si="16"/>
        <v>64.599999999999994</v>
      </c>
      <c r="AD27" s="13">
        <f t="shared" si="17"/>
        <v>10.175359563499125</v>
      </c>
      <c r="AE27" s="10">
        <v>30.5</v>
      </c>
      <c r="AF27" s="11">
        <f t="shared" si="18"/>
        <v>25.925000000000001</v>
      </c>
      <c r="AG27" s="10">
        <v>23.5</v>
      </c>
      <c r="AH27" s="11">
        <f t="shared" si="19"/>
        <v>19.975000000000001</v>
      </c>
      <c r="AI27" s="10">
        <v>22.5</v>
      </c>
      <c r="AJ27" s="11">
        <f t="shared" si="20"/>
        <v>19.125</v>
      </c>
      <c r="AK27" s="12">
        <f t="shared" si="21"/>
        <v>76.5</v>
      </c>
      <c r="AL27" s="12">
        <f t="shared" si="22"/>
        <v>65.025000000000006</v>
      </c>
      <c r="AM27" s="13">
        <f t="shared" si="23"/>
        <v>10.242302718522149</v>
      </c>
      <c r="AN27" s="14">
        <f t="shared" si="24"/>
        <v>332</v>
      </c>
      <c r="AO27" s="11">
        <f t="shared" si="34"/>
        <v>282.2</v>
      </c>
      <c r="AP27" s="15">
        <f t="shared" si="26"/>
        <v>70.125</v>
      </c>
      <c r="AQ27" s="16">
        <f t="shared" si="27"/>
        <v>11.045620578798394</v>
      </c>
      <c r="AR27" s="17">
        <f t="shared" si="28"/>
        <v>152.57499999999999</v>
      </c>
      <c r="AS27" s="18">
        <f t="shared" si="29"/>
        <v>24.032592653264384</v>
      </c>
      <c r="AT27" s="15">
        <f t="shared" si="30"/>
        <v>217.17500000000001</v>
      </c>
      <c r="AU27" s="16">
        <f t="shared" si="31"/>
        <v>34.207952216763509</v>
      </c>
      <c r="AV27" s="17">
        <f t="shared" si="32"/>
        <v>282.20000000000005</v>
      </c>
      <c r="AW27" s="18">
        <f t="shared" si="33"/>
        <v>44.450254935285656</v>
      </c>
    </row>
    <row r="28" spans="1:49" ht="21.75">
      <c r="A28" s="7" t="s">
        <v>65</v>
      </c>
      <c r="B28" s="8">
        <v>210063</v>
      </c>
      <c r="C28" s="9">
        <v>4</v>
      </c>
      <c r="D28" s="10">
        <v>6.5</v>
      </c>
      <c r="E28" s="11">
        <f t="shared" si="0"/>
        <v>5.5250000000000004</v>
      </c>
      <c r="F28" s="10">
        <v>8</v>
      </c>
      <c r="G28" s="11">
        <f t="shared" si="1"/>
        <v>6.8</v>
      </c>
      <c r="H28" s="10">
        <v>10.5</v>
      </c>
      <c r="I28" s="11">
        <f t="shared" si="2"/>
        <v>8.9250000000000007</v>
      </c>
      <c r="J28" s="12">
        <f t="shared" si="3"/>
        <v>25</v>
      </c>
      <c r="K28" s="12">
        <f t="shared" si="4"/>
        <v>21.25</v>
      </c>
      <c r="L28" s="13">
        <f t="shared" si="5"/>
        <v>10.116012815203058</v>
      </c>
      <c r="M28" s="10">
        <v>8.5</v>
      </c>
      <c r="N28" s="11">
        <f t="shared" si="6"/>
        <v>7.2249999999999996</v>
      </c>
      <c r="O28" s="10">
        <v>8.5</v>
      </c>
      <c r="P28" s="11">
        <f t="shared" si="7"/>
        <v>7.2249999999999996</v>
      </c>
      <c r="Q28" s="10">
        <v>7</v>
      </c>
      <c r="R28" s="11">
        <f t="shared" si="8"/>
        <v>5.95</v>
      </c>
      <c r="S28" s="12">
        <f t="shared" si="9"/>
        <v>24</v>
      </c>
      <c r="T28" s="12">
        <f t="shared" si="10"/>
        <v>20.399999999999999</v>
      </c>
      <c r="U28" s="13">
        <f t="shared" si="11"/>
        <v>9.7113723025949348</v>
      </c>
      <c r="V28" s="10">
        <v>8</v>
      </c>
      <c r="W28" s="11">
        <f t="shared" si="12"/>
        <v>6.8</v>
      </c>
      <c r="X28" s="10">
        <v>5.5</v>
      </c>
      <c r="Y28" s="11">
        <f t="shared" si="13"/>
        <v>4.6749999999999998</v>
      </c>
      <c r="Z28" s="10">
        <v>5</v>
      </c>
      <c r="AA28" s="11">
        <f t="shared" si="14"/>
        <v>4.25</v>
      </c>
      <c r="AB28" s="12">
        <f t="shared" si="15"/>
        <v>18.5</v>
      </c>
      <c r="AC28" s="12">
        <f t="shared" si="16"/>
        <v>15.725</v>
      </c>
      <c r="AD28" s="13">
        <f t="shared" si="17"/>
        <v>7.4858494832502629</v>
      </c>
      <c r="AE28" s="10">
        <v>8</v>
      </c>
      <c r="AF28" s="11">
        <f t="shared" si="18"/>
        <v>6.8</v>
      </c>
      <c r="AG28" s="10">
        <v>6.5</v>
      </c>
      <c r="AH28" s="11">
        <f t="shared" si="19"/>
        <v>5.5250000000000004</v>
      </c>
      <c r="AI28" s="10">
        <v>8.5</v>
      </c>
      <c r="AJ28" s="11">
        <f t="shared" si="20"/>
        <v>7.2249999999999996</v>
      </c>
      <c r="AK28" s="12">
        <f t="shared" si="21"/>
        <v>23</v>
      </c>
      <c r="AL28" s="12">
        <f t="shared" si="22"/>
        <v>19.549999999999997</v>
      </c>
      <c r="AM28" s="13">
        <f t="shared" si="23"/>
        <v>9.3067317899868129</v>
      </c>
      <c r="AN28" s="14">
        <f t="shared" si="24"/>
        <v>90.5</v>
      </c>
      <c r="AO28" s="11">
        <f t="shared" si="34"/>
        <v>76.924999999999997</v>
      </c>
      <c r="AP28" s="15">
        <f t="shared" si="26"/>
        <v>21.25</v>
      </c>
      <c r="AQ28" s="16">
        <f t="shared" si="27"/>
        <v>10.116012815203058</v>
      </c>
      <c r="AR28" s="17">
        <f t="shared" si="28"/>
        <v>41.65</v>
      </c>
      <c r="AS28" s="18">
        <f t="shared" si="29"/>
        <v>19.827385117797995</v>
      </c>
      <c r="AT28" s="15">
        <f t="shared" si="30"/>
        <v>57.375</v>
      </c>
      <c r="AU28" s="16">
        <f t="shared" si="31"/>
        <v>27.313234601048258</v>
      </c>
      <c r="AV28" s="17">
        <f t="shared" si="32"/>
        <v>76.924999999999997</v>
      </c>
      <c r="AW28" s="18">
        <f t="shared" si="33"/>
        <v>36.619966391035071</v>
      </c>
    </row>
    <row r="29" spans="1:49" ht="21.75">
      <c r="A29" s="7" t="s">
        <v>66</v>
      </c>
      <c r="B29" s="8">
        <v>281432</v>
      </c>
      <c r="C29" s="9">
        <v>4</v>
      </c>
      <c r="D29" s="10">
        <v>8.5</v>
      </c>
      <c r="E29" s="11">
        <f t="shared" si="0"/>
        <v>7.2249999999999996</v>
      </c>
      <c r="F29" s="10">
        <v>9.5</v>
      </c>
      <c r="G29" s="11">
        <f t="shared" si="1"/>
        <v>8.0749999999999993</v>
      </c>
      <c r="H29" s="10">
        <v>10.5</v>
      </c>
      <c r="I29" s="11">
        <f t="shared" si="2"/>
        <v>8.9250000000000007</v>
      </c>
      <c r="J29" s="12">
        <f t="shared" si="3"/>
        <v>28.5</v>
      </c>
      <c r="K29" s="12">
        <f t="shared" si="4"/>
        <v>24.225000000000001</v>
      </c>
      <c r="L29" s="13">
        <f t="shared" si="5"/>
        <v>8.607763154154469</v>
      </c>
      <c r="M29" s="10">
        <v>8</v>
      </c>
      <c r="N29" s="11">
        <f t="shared" si="6"/>
        <v>6.8</v>
      </c>
      <c r="O29" s="10">
        <v>8.5</v>
      </c>
      <c r="P29" s="11">
        <f t="shared" si="7"/>
        <v>7.2249999999999996</v>
      </c>
      <c r="Q29" s="10">
        <v>9</v>
      </c>
      <c r="R29" s="11">
        <f t="shared" si="8"/>
        <v>7.65</v>
      </c>
      <c r="S29" s="12">
        <f t="shared" si="9"/>
        <v>25.5</v>
      </c>
      <c r="T29" s="12">
        <f t="shared" si="10"/>
        <v>21.674999999999997</v>
      </c>
      <c r="U29" s="13">
        <f t="shared" si="11"/>
        <v>7.7016828221382072</v>
      </c>
      <c r="V29" s="10">
        <v>10</v>
      </c>
      <c r="W29" s="11">
        <f t="shared" si="12"/>
        <v>8.5</v>
      </c>
      <c r="X29" s="10">
        <v>10.5</v>
      </c>
      <c r="Y29" s="11">
        <f t="shared" si="13"/>
        <v>8.9250000000000007</v>
      </c>
      <c r="Z29" s="10">
        <v>8</v>
      </c>
      <c r="AA29" s="11">
        <f t="shared" si="14"/>
        <v>6.8</v>
      </c>
      <c r="AB29" s="12">
        <f t="shared" si="15"/>
        <v>28.5</v>
      </c>
      <c r="AC29" s="12">
        <f t="shared" si="16"/>
        <v>24.225000000000001</v>
      </c>
      <c r="AD29" s="13">
        <f t="shared" si="17"/>
        <v>8.607763154154469</v>
      </c>
      <c r="AE29" s="10">
        <v>5</v>
      </c>
      <c r="AF29" s="11">
        <f t="shared" si="18"/>
        <v>4.25</v>
      </c>
      <c r="AG29" s="10">
        <v>8</v>
      </c>
      <c r="AH29" s="11">
        <f t="shared" si="19"/>
        <v>6.8</v>
      </c>
      <c r="AI29" s="10">
        <v>8</v>
      </c>
      <c r="AJ29" s="11">
        <f t="shared" si="20"/>
        <v>6.8</v>
      </c>
      <c r="AK29" s="12">
        <f t="shared" si="21"/>
        <v>21</v>
      </c>
      <c r="AL29" s="12">
        <f t="shared" si="22"/>
        <v>17.850000000000001</v>
      </c>
      <c r="AM29" s="13">
        <f t="shared" si="23"/>
        <v>6.3425623241138176</v>
      </c>
      <c r="AN29" s="14">
        <f t="shared" si="24"/>
        <v>103.5</v>
      </c>
      <c r="AO29" s="11">
        <f t="shared" si="34"/>
        <v>87.974999999999994</v>
      </c>
      <c r="AP29" s="15">
        <f t="shared" si="26"/>
        <v>24.225000000000001</v>
      </c>
      <c r="AQ29" s="16">
        <f t="shared" si="27"/>
        <v>8.607763154154469</v>
      </c>
      <c r="AR29" s="17">
        <f t="shared" si="28"/>
        <v>45.9</v>
      </c>
      <c r="AS29" s="18">
        <f t="shared" si="29"/>
        <v>16.309445976292675</v>
      </c>
      <c r="AT29" s="15">
        <f t="shared" si="30"/>
        <v>70.125</v>
      </c>
      <c r="AU29" s="16">
        <f t="shared" si="31"/>
        <v>24.917209130447144</v>
      </c>
      <c r="AV29" s="17">
        <f t="shared" si="32"/>
        <v>87.974999999999994</v>
      </c>
      <c r="AW29" s="18">
        <f t="shared" si="33"/>
        <v>31.259771454560955</v>
      </c>
    </row>
    <row r="30" spans="1:49" ht="21.75">
      <c r="A30" s="7" t="s">
        <v>67</v>
      </c>
      <c r="B30" s="8">
        <v>810876</v>
      </c>
      <c r="C30" s="9">
        <v>5</v>
      </c>
      <c r="D30" s="10">
        <v>32</v>
      </c>
      <c r="E30" s="11">
        <f t="shared" si="0"/>
        <v>27.2</v>
      </c>
      <c r="F30" s="10">
        <v>24</v>
      </c>
      <c r="G30" s="11">
        <f t="shared" si="1"/>
        <v>20.399999999999999</v>
      </c>
      <c r="H30" s="10">
        <v>35</v>
      </c>
      <c r="I30" s="11">
        <f t="shared" si="2"/>
        <v>29.75</v>
      </c>
      <c r="J30" s="12">
        <f t="shared" si="3"/>
        <v>91</v>
      </c>
      <c r="K30" s="12">
        <f t="shared" si="4"/>
        <v>77.349999999999994</v>
      </c>
      <c r="L30" s="13">
        <f t="shared" si="5"/>
        <v>9.5390663923953838</v>
      </c>
      <c r="M30" s="10">
        <v>31</v>
      </c>
      <c r="N30" s="11">
        <f t="shared" si="6"/>
        <v>26.35</v>
      </c>
      <c r="O30" s="10">
        <v>26</v>
      </c>
      <c r="P30" s="11">
        <f t="shared" si="7"/>
        <v>22.1</v>
      </c>
      <c r="Q30" s="10">
        <v>27</v>
      </c>
      <c r="R30" s="11">
        <f t="shared" si="8"/>
        <v>22.95</v>
      </c>
      <c r="S30" s="12">
        <f t="shared" si="9"/>
        <v>84</v>
      </c>
      <c r="T30" s="12">
        <f t="shared" si="10"/>
        <v>71.400000000000006</v>
      </c>
      <c r="U30" s="13">
        <f t="shared" si="11"/>
        <v>8.8052920545188176</v>
      </c>
      <c r="V30" s="10">
        <v>38</v>
      </c>
      <c r="W30" s="11">
        <f t="shared" si="12"/>
        <v>32.299999999999997</v>
      </c>
      <c r="X30" s="10">
        <v>24</v>
      </c>
      <c r="Y30" s="11">
        <f t="shared" si="13"/>
        <v>20.399999999999999</v>
      </c>
      <c r="Z30" s="10">
        <v>21.5</v>
      </c>
      <c r="AA30" s="11">
        <f t="shared" si="14"/>
        <v>18.274999999999999</v>
      </c>
      <c r="AB30" s="12">
        <f t="shared" si="15"/>
        <v>83.5</v>
      </c>
      <c r="AC30" s="12">
        <f t="shared" si="16"/>
        <v>70.974999999999994</v>
      </c>
      <c r="AD30" s="13">
        <f t="shared" si="17"/>
        <v>8.7528796018133477</v>
      </c>
      <c r="AE30" s="10">
        <v>24</v>
      </c>
      <c r="AF30" s="11">
        <f t="shared" si="18"/>
        <v>20.399999999999999</v>
      </c>
      <c r="AG30" s="10">
        <v>21</v>
      </c>
      <c r="AH30" s="11">
        <f t="shared" si="19"/>
        <v>17.850000000000001</v>
      </c>
      <c r="AI30" s="10">
        <v>25.5</v>
      </c>
      <c r="AJ30" s="11">
        <f t="shared" si="20"/>
        <v>21.675000000000001</v>
      </c>
      <c r="AK30" s="12">
        <f t="shared" si="21"/>
        <v>70.5</v>
      </c>
      <c r="AL30" s="12">
        <f t="shared" si="22"/>
        <v>59.924999999999997</v>
      </c>
      <c r="AM30" s="13">
        <f t="shared" si="23"/>
        <v>7.3901558314711489</v>
      </c>
      <c r="AN30" s="14">
        <f t="shared" si="24"/>
        <v>329</v>
      </c>
      <c r="AO30" s="11">
        <f>AN30-(AN30*35/100)</f>
        <v>213.85</v>
      </c>
      <c r="AP30" s="15">
        <f t="shared" si="26"/>
        <v>77.349999999999994</v>
      </c>
      <c r="AQ30" s="16">
        <f t="shared" si="27"/>
        <v>9.5390663923953838</v>
      </c>
      <c r="AR30" s="17">
        <f t="shared" si="28"/>
        <v>148.75</v>
      </c>
      <c r="AS30" s="18">
        <f t="shared" si="29"/>
        <v>18.3443584469142</v>
      </c>
      <c r="AT30" s="15">
        <f t="shared" si="30"/>
        <v>219.72499999999999</v>
      </c>
      <c r="AU30" s="16">
        <f t="shared" si="31"/>
        <v>27.097238048727547</v>
      </c>
      <c r="AV30" s="17">
        <f t="shared" si="32"/>
        <v>279.64999999999998</v>
      </c>
      <c r="AW30" s="18">
        <f t="shared" si="33"/>
        <v>34.487393880198695</v>
      </c>
    </row>
    <row r="31" spans="1:49" ht="21.75">
      <c r="A31" s="7" t="s">
        <v>68</v>
      </c>
      <c r="B31" s="8">
        <v>900090</v>
      </c>
      <c r="C31" s="9">
        <v>5</v>
      </c>
      <c r="D31" s="10">
        <v>33.5</v>
      </c>
      <c r="E31" s="11">
        <f t="shared" si="0"/>
        <v>28.475000000000001</v>
      </c>
      <c r="F31" s="10">
        <v>33</v>
      </c>
      <c r="G31" s="11">
        <f t="shared" si="1"/>
        <v>28.05</v>
      </c>
      <c r="H31" s="10">
        <v>37.5</v>
      </c>
      <c r="I31" s="11">
        <f t="shared" si="2"/>
        <v>31.875</v>
      </c>
      <c r="J31" s="12">
        <f t="shared" si="3"/>
        <v>104</v>
      </c>
      <c r="K31" s="12">
        <f t="shared" si="4"/>
        <v>88.4</v>
      </c>
      <c r="L31" s="13">
        <f t="shared" si="5"/>
        <v>9.8212400982124013</v>
      </c>
      <c r="M31" s="10">
        <v>41.5</v>
      </c>
      <c r="N31" s="11">
        <f t="shared" si="6"/>
        <v>35.274999999999999</v>
      </c>
      <c r="O31" s="10">
        <v>37.5</v>
      </c>
      <c r="P31" s="11">
        <f t="shared" si="7"/>
        <v>31.875</v>
      </c>
      <c r="Q31" s="10">
        <v>34</v>
      </c>
      <c r="R31" s="11">
        <f t="shared" si="8"/>
        <v>28.9</v>
      </c>
      <c r="S31" s="12">
        <f t="shared" si="9"/>
        <v>113</v>
      </c>
      <c r="T31" s="12">
        <f t="shared" si="10"/>
        <v>96.050000000000011</v>
      </c>
      <c r="U31" s="13">
        <f t="shared" si="11"/>
        <v>10.671155106711552</v>
      </c>
      <c r="V31" s="10">
        <v>36.5</v>
      </c>
      <c r="W31" s="11">
        <f t="shared" si="12"/>
        <v>31.024999999999999</v>
      </c>
      <c r="X31" s="10">
        <v>32</v>
      </c>
      <c r="Y31" s="11">
        <f t="shared" si="13"/>
        <v>27.2</v>
      </c>
      <c r="Z31" s="10">
        <v>32.5</v>
      </c>
      <c r="AA31" s="11">
        <f t="shared" si="14"/>
        <v>27.625</v>
      </c>
      <c r="AB31" s="12">
        <f t="shared" si="15"/>
        <v>101</v>
      </c>
      <c r="AC31" s="12">
        <f t="shared" si="16"/>
        <v>85.85</v>
      </c>
      <c r="AD31" s="13">
        <f t="shared" si="17"/>
        <v>9.5379350953793498</v>
      </c>
      <c r="AE31" s="10">
        <v>35</v>
      </c>
      <c r="AF31" s="11">
        <f t="shared" si="18"/>
        <v>29.75</v>
      </c>
      <c r="AG31" s="10">
        <v>35</v>
      </c>
      <c r="AH31" s="11">
        <f t="shared" si="19"/>
        <v>29.75</v>
      </c>
      <c r="AI31" s="10">
        <v>31.5</v>
      </c>
      <c r="AJ31" s="11">
        <f t="shared" si="20"/>
        <v>26.774999999999999</v>
      </c>
      <c r="AK31" s="12">
        <f t="shared" si="21"/>
        <v>101.5</v>
      </c>
      <c r="AL31" s="12">
        <f t="shared" si="22"/>
        <v>86.275000000000006</v>
      </c>
      <c r="AM31" s="13">
        <f t="shared" si="23"/>
        <v>9.5851525958515271</v>
      </c>
      <c r="AN31" s="14">
        <f t="shared" si="24"/>
        <v>419.5</v>
      </c>
      <c r="AO31" s="11">
        <f t="shared" ref="AO31:AO45" si="35">AN31-(AN31*15/100)</f>
        <v>356.57499999999999</v>
      </c>
      <c r="AP31" s="15">
        <f t="shared" si="26"/>
        <v>88.4</v>
      </c>
      <c r="AQ31" s="16">
        <f t="shared" si="27"/>
        <v>9.8212400982124013</v>
      </c>
      <c r="AR31" s="17">
        <f t="shared" si="28"/>
        <v>184.45000000000002</v>
      </c>
      <c r="AS31" s="18">
        <f t="shared" si="29"/>
        <v>20.492395204923952</v>
      </c>
      <c r="AT31" s="15">
        <f t="shared" si="30"/>
        <v>270.3</v>
      </c>
      <c r="AU31" s="16">
        <f t="shared" si="31"/>
        <v>30.030330300303305</v>
      </c>
      <c r="AV31" s="17">
        <f t="shared" si="32"/>
        <v>356.57500000000005</v>
      </c>
      <c r="AW31" s="18">
        <f t="shared" si="33"/>
        <v>39.615482896154838</v>
      </c>
    </row>
    <row r="32" spans="1:49" ht="21.75">
      <c r="A32" s="7" t="s">
        <v>69</v>
      </c>
      <c r="B32" s="8">
        <v>530344</v>
      </c>
      <c r="C32" s="9">
        <v>5</v>
      </c>
      <c r="D32" s="10">
        <v>18</v>
      </c>
      <c r="E32" s="11">
        <f t="shared" si="0"/>
        <v>15.3</v>
      </c>
      <c r="F32" s="10">
        <v>24</v>
      </c>
      <c r="G32" s="11">
        <f t="shared" si="1"/>
        <v>20.399999999999999</v>
      </c>
      <c r="H32" s="10">
        <v>21</v>
      </c>
      <c r="I32" s="11">
        <f t="shared" si="2"/>
        <v>17.850000000000001</v>
      </c>
      <c r="J32" s="12">
        <f t="shared" si="3"/>
        <v>63</v>
      </c>
      <c r="K32" s="12">
        <f t="shared" si="4"/>
        <v>53.550000000000004</v>
      </c>
      <c r="L32" s="13">
        <f t="shared" si="5"/>
        <v>10.097219917638363</v>
      </c>
      <c r="M32" s="10">
        <v>25.5</v>
      </c>
      <c r="N32" s="11">
        <f t="shared" si="6"/>
        <v>21.675000000000001</v>
      </c>
      <c r="O32" s="10">
        <v>22</v>
      </c>
      <c r="P32" s="11">
        <f t="shared" si="7"/>
        <v>18.7</v>
      </c>
      <c r="Q32" s="10">
        <v>28</v>
      </c>
      <c r="R32" s="11">
        <f t="shared" si="8"/>
        <v>23.8</v>
      </c>
      <c r="S32" s="12">
        <f t="shared" si="9"/>
        <v>75.5</v>
      </c>
      <c r="T32" s="12">
        <f t="shared" si="10"/>
        <v>64.174999999999997</v>
      </c>
      <c r="U32" s="13">
        <f t="shared" si="11"/>
        <v>12.100636567963434</v>
      </c>
      <c r="V32" s="10">
        <v>28.5</v>
      </c>
      <c r="W32" s="11">
        <f t="shared" si="12"/>
        <v>24.225000000000001</v>
      </c>
      <c r="X32" s="10">
        <v>25</v>
      </c>
      <c r="Y32" s="11">
        <f t="shared" si="13"/>
        <v>21.25</v>
      </c>
      <c r="Z32" s="10">
        <v>23</v>
      </c>
      <c r="AA32" s="11">
        <f t="shared" si="14"/>
        <v>19.55</v>
      </c>
      <c r="AB32" s="12">
        <f t="shared" si="15"/>
        <v>76.5</v>
      </c>
      <c r="AC32" s="12">
        <f t="shared" si="16"/>
        <v>65.025000000000006</v>
      </c>
      <c r="AD32" s="13">
        <f t="shared" si="17"/>
        <v>12.260909899989441</v>
      </c>
      <c r="AE32" s="10">
        <v>21.5</v>
      </c>
      <c r="AF32" s="11">
        <f t="shared" si="18"/>
        <v>18.274999999999999</v>
      </c>
      <c r="AG32" s="10">
        <v>25</v>
      </c>
      <c r="AH32" s="11">
        <f t="shared" si="19"/>
        <v>21.25</v>
      </c>
      <c r="AI32" s="10">
        <v>17.5</v>
      </c>
      <c r="AJ32" s="11">
        <f t="shared" si="20"/>
        <v>14.875</v>
      </c>
      <c r="AK32" s="12">
        <f t="shared" si="21"/>
        <v>64</v>
      </c>
      <c r="AL32" s="12">
        <f t="shared" si="22"/>
        <v>54.4</v>
      </c>
      <c r="AM32" s="13">
        <f t="shared" si="23"/>
        <v>10.257493249664369</v>
      </c>
      <c r="AN32" s="14">
        <f t="shared" si="24"/>
        <v>279</v>
      </c>
      <c r="AO32" s="11">
        <f t="shared" si="35"/>
        <v>237.15</v>
      </c>
      <c r="AP32" s="15">
        <f t="shared" si="26"/>
        <v>53.550000000000004</v>
      </c>
      <c r="AQ32" s="16">
        <f t="shared" si="27"/>
        <v>10.097219917638363</v>
      </c>
      <c r="AR32" s="17">
        <f t="shared" si="28"/>
        <v>117.72499999999999</v>
      </c>
      <c r="AS32" s="18">
        <f t="shared" si="29"/>
        <v>22.197856485601797</v>
      </c>
      <c r="AT32" s="15">
        <f t="shared" si="30"/>
        <v>182.75</v>
      </c>
      <c r="AU32" s="16">
        <f t="shared" si="31"/>
        <v>34.45876638559124</v>
      </c>
      <c r="AV32" s="17">
        <f t="shared" si="32"/>
        <v>237.15</v>
      </c>
      <c r="AW32" s="18">
        <f t="shared" si="33"/>
        <v>44.716259635255611</v>
      </c>
    </row>
    <row r="33" spans="1:49" ht="21.75">
      <c r="A33" s="7" t="s">
        <v>70</v>
      </c>
      <c r="B33" s="8">
        <v>477691</v>
      </c>
      <c r="C33" s="9">
        <v>5</v>
      </c>
      <c r="D33" s="10">
        <v>14</v>
      </c>
      <c r="E33" s="11">
        <f t="shared" si="0"/>
        <v>11.9</v>
      </c>
      <c r="F33" s="10">
        <v>16.5</v>
      </c>
      <c r="G33" s="11">
        <f t="shared" si="1"/>
        <v>14.025</v>
      </c>
      <c r="H33" s="10">
        <v>22</v>
      </c>
      <c r="I33" s="11">
        <f t="shared" si="2"/>
        <v>18.7</v>
      </c>
      <c r="J33" s="12">
        <f t="shared" si="3"/>
        <v>52.5</v>
      </c>
      <c r="K33" s="12">
        <f t="shared" si="4"/>
        <v>44.625</v>
      </c>
      <c r="L33" s="13">
        <f t="shared" si="5"/>
        <v>9.3418130130146899</v>
      </c>
      <c r="M33" s="10">
        <v>20.5</v>
      </c>
      <c r="N33" s="11">
        <f t="shared" si="6"/>
        <v>17.425000000000001</v>
      </c>
      <c r="O33" s="10">
        <v>19</v>
      </c>
      <c r="P33" s="11">
        <f t="shared" si="7"/>
        <v>16.149999999999999</v>
      </c>
      <c r="Q33" s="10">
        <v>22</v>
      </c>
      <c r="R33" s="11">
        <f t="shared" si="8"/>
        <v>18.7</v>
      </c>
      <c r="S33" s="12">
        <f t="shared" si="9"/>
        <v>61.5</v>
      </c>
      <c r="T33" s="12">
        <f t="shared" si="10"/>
        <v>52.275000000000006</v>
      </c>
      <c r="U33" s="13">
        <f t="shared" si="11"/>
        <v>10.943266672388638</v>
      </c>
      <c r="V33" s="10">
        <v>16.5</v>
      </c>
      <c r="W33" s="11">
        <f t="shared" si="12"/>
        <v>14.025</v>
      </c>
      <c r="X33" s="10">
        <v>17.5</v>
      </c>
      <c r="Y33" s="11">
        <f t="shared" si="13"/>
        <v>14.875</v>
      </c>
      <c r="Z33" s="10">
        <v>17.5</v>
      </c>
      <c r="AA33" s="11">
        <f t="shared" si="14"/>
        <v>14.875</v>
      </c>
      <c r="AB33" s="12">
        <f t="shared" si="15"/>
        <v>51.5</v>
      </c>
      <c r="AC33" s="12">
        <f t="shared" si="16"/>
        <v>43.774999999999999</v>
      </c>
      <c r="AD33" s="13">
        <f t="shared" si="17"/>
        <v>9.1638737175286948</v>
      </c>
      <c r="AE33" s="10">
        <v>17.5</v>
      </c>
      <c r="AF33" s="11">
        <f t="shared" si="18"/>
        <v>14.875</v>
      </c>
      <c r="AG33" s="10">
        <v>18.5</v>
      </c>
      <c r="AH33" s="11">
        <f t="shared" si="19"/>
        <v>15.725</v>
      </c>
      <c r="AI33" s="10">
        <v>13</v>
      </c>
      <c r="AJ33" s="11">
        <f t="shared" si="20"/>
        <v>11.05</v>
      </c>
      <c r="AK33" s="12">
        <f t="shared" si="21"/>
        <v>49</v>
      </c>
      <c r="AL33" s="12">
        <f t="shared" si="22"/>
        <v>41.650000000000006</v>
      </c>
      <c r="AM33" s="13">
        <f t="shared" si="23"/>
        <v>8.7190254788137125</v>
      </c>
      <c r="AN33" s="14">
        <f t="shared" si="24"/>
        <v>214.5</v>
      </c>
      <c r="AO33" s="11">
        <f t="shared" si="35"/>
        <v>182.32499999999999</v>
      </c>
      <c r="AP33" s="15">
        <f t="shared" si="26"/>
        <v>44.625</v>
      </c>
      <c r="AQ33" s="16">
        <f t="shared" si="27"/>
        <v>9.3418130130146899</v>
      </c>
      <c r="AR33" s="17">
        <f t="shared" si="28"/>
        <v>96.9</v>
      </c>
      <c r="AS33" s="18">
        <f t="shared" si="29"/>
        <v>20.285079685403328</v>
      </c>
      <c r="AT33" s="15">
        <f t="shared" si="30"/>
        <v>140.67500000000001</v>
      </c>
      <c r="AU33" s="16">
        <f t="shared" si="31"/>
        <v>29.448953402932023</v>
      </c>
      <c r="AV33" s="17">
        <f t="shared" si="32"/>
        <v>182.32500000000002</v>
      </c>
      <c r="AW33" s="18">
        <f t="shared" si="33"/>
        <v>38.167978881745732</v>
      </c>
    </row>
    <row r="34" spans="1:49" ht="21.75">
      <c r="A34" s="7" t="s">
        <v>71</v>
      </c>
      <c r="B34" s="8">
        <v>846329</v>
      </c>
      <c r="C34" s="9">
        <v>5</v>
      </c>
      <c r="D34" s="10">
        <v>29</v>
      </c>
      <c r="E34" s="11">
        <f t="shared" si="0"/>
        <v>24.65</v>
      </c>
      <c r="F34" s="10">
        <v>30.5</v>
      </c>
      <c r="G34" s="11">
        <f t="shared" si="1"/>
        <v>25.925000000000001</v>
      </c>
      <c r="H34" s="10">
        <v>31</v>
      </c>
      <c r="I34" s="11">
        <f t="shared" si="2"/>
        <v>26.35</v>
      </c>
      <c r="J34" s="12">
        <f t="shared" si="3"/>
        <v>90.5</v>
      </c>
      <c r="K34" s="12">
        <f t="shared" si="4"/>
        <v>76.925000000000011</v>
      </c>
      <c r="L34" s="13">
        <f t="shared" si="5"/>
        <v>9.089254887874576</v>
      </c>
      <c r="M34" s="10">
        <v>31</v>
      </c>
      <c r="N34" s="11">
        <f t="shared" si="6"/>
        <v>26.35</v>
      </c>
      <c r="O34" s="10">
        <v>27</v>
      </c>
      <c r="P34" s="11">
        <f t="shared" si="7"/>
        <v>22.95</v>
      </c>
      <c r="Q34" s="10">
        <v>30</v>
      </c>
      <c r="R34" s="11">
        <f t="shared" si="8"/>
        <v>25.5</v>
      </c>
      <c r="S34" s="12">
        <f t="shared" si="9"/>
        <v>88</v>
      </c>
      <c r="T34" s="12">
        <f t="shared" si="10"/>
        <v>74.8</v>
      </c>
      <c r="U34" s="13">
        <f t="shared" si="11"/>
        <v>8.8381704987067664</v>
      </c>
      <c r="V34" s="10">
        <v>30</v>
      </c>
      <c r="W34" s="11">
        <f t="shared" si="12"/>
        <v>25.5</v>
      </c>
      <c r="X34" s="10">
        <v>26.5</v>
      </c>
      <c r="Y34" s="11">
        <f t="shared" si="13"/>
        <v>22.524999999999999</v>
      </c>
      <c r="Z34" s="10">
        <v>24</v>
      </c>
      <c r="AA34" s="11">
        <f t="shared" si="14"/>
        <v>20.399999999999999</v>
      </c>
      <c r="AB34" s="12">
        <f t="shared" si="15"/>
        <v>80.5</v>
      </c>
      <c r="AC34" s="12">
        <f t="shared" si="16"/>
        <v>68.424999999999997</v>
      </c>
      <c r="AD34" s="13">
        <f t="shared" si="17"/>
        <v>8.08491733120335</v>
      </c>
      <c r="AE34" s="10">
        <v>24.5</v>
      </c>
      <c r="AF34" s="11">
        <f t="shared" si="18"/>
        <v>20.824999999999999</v>
      </c>
      <c r="AG34" s="10">
        <v>26</v>
      </c>
      <c r="AH34" s="11">
        <f t="shared" si="19"/>
        <v>22.1</v>
      </c>
      <c r="AI34" s="10">
        <v>23.5</v>
      </c>
      <c r="AJ34" s="11">
        <f t="shared" si="20"/>
        <v>19.975000000000001</v>
      </c>
      <c r="AK34" s="12">
        <f t="shared" si="21"/>
        <v>74</v>
      </c>
      <c r="AL34" s="12">
        <f t="shared" si="22"/>
        <v>62.9</v>
      </c>
      <c r="AM34" s="13">
        <f t="shared" si="23"/>
        <v>7.4320979193670542</v>
      </c>
      <c r="AN34" s="14">
        <f t="shared" si="24"/>
        <v>333</v>
      </c>
      <c r="AO34" s="11">
        <f t="shared" si="35"/>
        <v>283.05</v>
      </c>
      <c r="AP34" s="15">
        <f t="shared" si="26"/>
        <v>76.925000000000011</v>
      </c>
      <c r="AQ34" s="16">
        <f t="shared" si="27"/>
        <v>9.089254887874576</v>
      </c>
      <c r="AR34" s="17">
        <f t="shared" si="28"/>
        <v>151.72500000000002</v>
      </c>
      <c r="AS34" s="18">
        <f t="shared" si="29"/>
        <v>17.927425386581341</v>
      </c>
      <c r="AT34" s="15">
        <f t="shared" si="30"/>
        <v>220.15</v>
      </c>
      <c r="AU34" s="16">
        <f t="shared" si="31"/>
        <v>26.012342717784691</v>
      </c>
      <c r="AV34" s="17">
        <f t="shared" si="32"/>
        <v>283.05</v>
      </c>
      <c r="AW34" s="18">
        <f t="shared" si="33"/>
        <v>33.44444063715175</v>
      </c>
    </row>
    <row r="35" spans="1:49" ht="21.75">
      <c r="A35" s="7" t="s">
        <v>72</v>
      </c>
      <c r="B35" s="8">
        <v>192423</v>
      </c>
      <c r="C35" s="9">
        <v>5</v>
      </c>
      <c r="D35" s="10">
        <v>3.5</v>
      </c>
      <c r="E35" s="11">
        <f t="shared" si="0"/>
        <v>2.9750000000000001</v>
      </c>
      <c r="F35" s="10">
        <v>5.5</v>
      </c>
      <c r="G35" s="11">
        <f t="shared" si="1"/>
        <v>4.6749999999999998</v>
      </c>
      <c r="H35" s="10">
        <v>3.5</v>
      </c>
      <c r="I35" s="11">
        <f t="shared" si="2"/>
        <v>2.9750000000000001</v>
      </c>
      <c r="J35" s="12">
        <f t="shared" si="3"/>
        <v>12.5</v>
      </c>
      <c r="K35" s="12">
        <f t="shared" si="4"/>
        <v>10.625</v>
      </c>
      <c r="L35" s="13">
        <f t="shared" si="5"/>
        <v>5.5216891951585829</v>
      </c>
      <c r="M35" s="10">
        <v>4.5</v>
      </c>
      <c r="N35" s="11">
        <f t="shared" si="6"/>
        <v>3.8250000000000002</v>
      </c>
      <c r="O35" s="10">
        <v>2.5</v>
      </c>
      <c r="P35" s="11">
        <f t="shared" si="7"/>
        <v>2.125</v>
      </c>
      <c r="Q35" s="10">
        <v>5.5</v>
      </c>
      <c r="R35" s="11">
        <f t="shared" si="8"/>
        <v>4.6749999999999998</v>
      </c>
      <c r="S35" s="12">
        <f t="shared" si="9"/>
        <v>12.5</v>
      </c>
      <c r="T35" s="12">
        <f t="shared" si="10"/>
        <v>10.625</v>
      </c>
      <c r="U35" s="13">
        <f t="shared" si="11"/>
        <v>5.5216891951585829</v>
      </c>
      <c r="V35" s="10">
        <v>4</v>
      </c>
      <c r="W35" s="11">
        <f t="shared" si="12"/>
        <v>3.4</v>
      </c>
      <c r="X35" s="10">
        <v>4</v>
      </c>
      <c r="Y35" s="11">
        <f t="shared" si="13"/>
        <v>3.4</v>
      </c>
      <c r="Z35" s="10">
        <v>4</v>
      </c>
      <c r="AA35" s="11">
        <f t="shared" si="14"/>
        <v>3.4</v>
      </c>
      <c r="AB35" s="12">
        <f t="shared" si="15"/>
        <v>12</v>
      </c>
      <c r="AC35" s="12">
        <f t="shared" si="16"/>
        <v>10.199999999999999</v>
      </c>
      <c r="AD35" s="13">
        <f t="shared" si="17"/>
        <v>5.3008216273522395</v>
      </c>
      <c r="AE35" s="10">
        <v>3</v>
      </c>
      <c r="AF35" s="11">
        <f t="shared" si="18"/>
        <v>2.5499999999999998</v>
      </c>
      <c r="AG35" s="10">
        <v>2</v>
      </c>
      <c r="AH35" s="11">
        <f t="shared" si="19"/>
        <v>1.7</v>
      </c>
      <c r="AI35" s="10">
        <v>2</v>
      </c>
      <c r="AJ35" s="11">
        <f t="shared" si="20"/>
        <v>1.7</v>
      </c>
      <c r="AK35" s="12">
        <f t="shared" si="21"/>
        <v>7</v>
      </c>
      <c r="AL35" s="12">
        <f t="shared" si="22"/>
        <v>5.95</v>
      </c>
      <c r="AM35" s="13">
        <f t="shared" si="23"/>
        <v>3.0921459492888066</v>
      </c>
      <c r="AN35" s="14">
        <f t="shared" si="24"/>
        <v>44</v>
      </c>
      <c r="AO35" s="11">
        <f t="shared" si="35"/>
        <v>37.4</v>
      </c>
      <c r="AP35" s="15">
        <f t="shared" si="26"/>
        <v>10.625</v>
      </c>
      <c r="AQ35" s="16">
        <f t="shared" si="27"/>
        <v>5.5216891951585829</v>
      </c>
      <c r="AR35" s="17">
        <f t="shared" si="28"/>
        <v>21.25</v>
      </c>
      <c r="AS35" s="18">
        <f t="shared" si="29"/>
        <v>11.043378390317166</v>
      </c>
      <c r="AT35" s="15">
        <f t="shared" si="30"/>
        <v>31.45</v>
      </c>
      <c r="AU35" s="16">
        <f t="shared" si="31"/>
        <v>16.344200017669404</v>
      </c>
      <c r="AV35" s="17">
        <f t="shared" si="32"/>
        <v>37.4</v>
      </c>
      <c r="AW35" s="18">
        <f t="shared" si="33"/>
        <v>19.436345966958214</v>
      </c>
    </row>
    <row r="36" spans="1:49" ht="21.75">
      <c r="A36" s="7" t="s">
        <v>73</v>
      </c>
      <c r="B36" s="8">
        <v>533225</v>
      </c>
      <c r="C36" s="9">
        <v>5</v>
      </c>
      <c r="D36" s="10">
        <v>16</v>
      </c>
      <c r="E36" s="11">
        <f t="shared" ref="E36:E67" si="36">D36-(D36*15/100)</f>
        <v>13.6</v>
      </c>
      <c r="F36" s="10">
        <v>16</v>
      </c>
      <c r="G36" s="11">
        <f t="shared" ref="G36:G67" si="37">F36-(F36*15/100)</f>
        <v>13.6</v>
      </c>
      <c r="H36" s="10">
        <v>17.5</v>
      </c>
      <c r="I36" s="11">
        <f t="shared" ref="I36:I67" si="38">H36-(H36*15/100)</f>
        <v>14.875</v>
      </c>
      <c r="J36" s="12">
        <f t="shared" ref="J36:J67" si="39">SUM(D36,F36,H36)</f>
        <v>49.5</v>
      </c>
      <c r="K36" s="12">
        <f t="shared" ref="K36:K67" si="40">SUM(E36,G36,I36)</f>
        <v>42.075000000000003</v>
      </c>
      <c r="L36" s="13">
        <f t="shared" ref="L36:L67" si="41">(SUM(E36,G36,I36))/$B36*100000</f>
        <v>7.8906652913873137</v>
      </c>
      <c r="M36" s="10">
        <v>18.5</v>
      </c>
      <c r="N36" s="11">
        <f t="shared" ref="N36:N67" si="42">M36-(M36*15/100)</f>
        <v>15.725</v>
      </c>
      <c r="O36" s="10">
        <v>17.5</v>
      </c>
      <c r="P36" s="11">
        <f t="shared" ref="P36:P67" si="43">O36-(O36*15/100)</f>
        <v>14.875</v>
      </c>
      <c r="Q36" s="10">
        <v>18</v>
      </c>
      <c r="R36" s="11">
        <f t="shared" ref="R36:R67" si="44">Q36-(Q36*15/100)</f>
        <v>15.3</v>
      </c>
      <c r="S36" s="12">
        <f t="shared" ref="S36:S67" si="45">SUM(M36,O36,Q36)</f>
        <v>54</v>
      </c>
      <c r="T36" s="12">
        <f t="shared" ref="T36:T67" si="46">SUM(N36,P36,R36)</f>
        <v>45.900000000000006</v>
      </c>
      <c r="U36" s="13">
        <f t="shared" ref="U36:U67" si="47">(SUM(N36,P36,R36))/$B36*100000</f>
        <v>8.6079984996952525</v>
      </c>
      <c r="V36" s="10">
        <v>19.5</v>
      </c>
      <c r="W36" s="11">
        <f t="shared" ref="W36:W67" si="48">V36-(V36*15/100)</f>
        <v>16.574999999999999</v>
      </c>
      <c r="X36" s="10">
        <v>16.5</v>
      </c>
      <c r="Y36" s="11">
        <f t="shared" ref="Y36:Y67" si="49">X36-(X36*15/100)</f>
        <v>14.025</v>
      </c>
      <c r="Z36" s="10">
        <v>13.5</v>
      </c>
      <c r="AA36" s="11">
        <f t="shared" ref="AA36:AA67" si="50">Z36-(Z36*15/100)</f>
        <v>11.475</v>
      </c>
      <c r="AB36" s="12">
        <f t="shared" ref="AB36:AB67" si="51">SUM(V36,X36,Z36)</f>
        <v>49.5</v>
      </c>
      <c r="AC36" s="12">
        <f t="shared" ref="AC36:AC67" si="52">SUM(W36,Y36,AA36)</f>
        <v>42.075000000000003</v>
      </c>
      <c r="AD36" s="13">
        <f t="shared" ref="AD36:AD67" si="53">(SUM(W36,Y36,AA36))/$B36*100000</f>
        <v>7.8906652913873137</v>
      </c>
      <c r="AE36" s="10">
        <v>13</v>
      </c>
      <c r="AF36" s="11">
        <f t="shared" ref="AF36:AF67" si="54">AE36-(AE36*15/100)</f>
        <v>11.05</v>
      </c>
      <c r="AG36" s="10">
        <v>15.5</v>
      </c>
      <c r="AH36" s="11">
        <f t="shared" ref="AH36:AH67" si="55">AG36-(AG36*15/100)</f>
        <v>13.175000000000001</v>
      </c>
      <c r="AI36" s="10">
        <v>13</v>
      </c>
      <c r="AJ36" s="11">
        <f t="shared" ref="AJ36:AJ67" si="56">AI36-(AI36*15/100)</f>
        <v>11.05</v>
      </c>
      <c r="AK36" s="12">
        <f t="shared" ref="AK36:AK67" si="57">SUM(AE36,AG36,AI36)</f>
        <v>41.5</v>
      </c>
      <c r="AL36" s="12">
        <f t="shared" ref="AL36:AL67" si="58">SUM(AF36,AH36,AJ36)</f>
        <v>35.275000000000006</v>
      </c>
      <c r="AM36" s="13">
        <f t="shared" ref="AM36:AM67" si="59">(SUM(AF36,AH36,AJ36))/$B36*100000</f>
        <v>6.6154062543954248</v>
      </c>
      <c r="AN36" s="14">
        <f t="shared" ref="AN36:AN67" si="60">M36+O36+Q36+V36+X36+Z36+AE36+AG36+AI36+D36+F36+H36</f>
        <v>194.5</v>
      </c>
      <c r="AO36" s="11">
        <f t="shared" si="35"/>
        <v>165.32499999999999</v>
      </c>
      <c r="AP36" s="15">
        <f t="shared" ref="AP36:AP67" si="61">SUM(K36)</f>
        <v>42.075000000000003</v>
      </c>
      <c r="AQ36" s="16">
        <f t="shared" ref="AQ36:AQ67" si="62">SUM(L36)</f>
        <v>7.8906652913873137</v>
      </c>
      <c r="AR36" s="17">
        <f t="shared" ref="AR36:AR67" si="63">SUM(T36,K36)</f>
        <v>87.975000000000009</v>
      </c>
      <c r="AS36" s="18">
        <f t="shared" ref="AS36:AS67" si="64">SUM(U36,L36)</f>
        <v>16.498663791082567</v>
      </c>
      <c r="AT36" s="15">
        <f t="shared" ref="AT36:AT67" si="65">SUM(T36,AC36,K36)</f>
        <v>130.05000000000001</v>
      </c>
      <c r="AU36" s="16">
        <f t="shared" ref="AU36:AU67" si="66">SUM(U36,AD36,L36)</f>
        <v>24.389329082469882</v>
      </c>
      <c r="AV36" s="17">
        <f t="shared" ref="AV36:AV67" si="67">SUM(T36,AC36,AL36,K36)</f>
        <v>165.32500000000002</v>
      </c>
      <c r="AW36" s="18">
        <f t="shared" ref="AW36:AW67" si="68">(SUM(N36,P36,R36,W36,Y36,AA36,AF36,AH36,AJ36,E36,G36,I36))/B36*100000</f>
        <v>31.004735336865302</v>
      </c>
    </row>
    <row r="37" spans="1:49" ht="21.75">
      <c r="A37" s="7" t="s">
        <v>74</v>
      </c>
      <c r="B37" s="8">
        <v>848136</v>
      </c>
      <c r="C37" s="9">
        <v>5</v>
      </c>
      <c r="D37" s="10">
        <v>26</v>
      </c>
      <c r="E37" s="11">
        <f t="shared" si="36"/>
        <v>22.1</v>
      </c>
      <c r="F37" s="10">
        <v>32</v>
      </c>
      <c r="G37" s="11">
        <f t="shared" si="37"/>
        <v>27.2</v>
      </c>
      <c r="H37" s="10">
        <v>33.5</v>
      </c>
      <c r="I37" s="11">
        <f t="shared" si="38"/>
        <v>28.475000000000001</v>
      </c>
      <c r="J37" s="12">
        <f t="shared" si="39"/>
        <v>91.5</v>
      </c>
      <c r="K37" s="12">
        <f t="shared" si="40"/>
        <v>77.775000000000006</v>
      </c>
      <c r="L37" s="13">
        <f t="shared" si="41"/>
        <v>9.1701095107388451</v>
      </c>
      <c r="M37" s="10">
        <v>37.5</v>
      </c>
      <c r="N37" s="11">
        <f t="shared" si="42"/>
        <v>31.875</v>
      </c>
      <c r="O37" s="10">
        <v>38.5</v>
      </c>
      <c r="P37" s="11">
        <f t="shared" si="43"/>
        <v>32.725000000000001</v>
      </c>
      <c r="Q37" s="10">
        <v>29.5</v>
      </c>
      <c r="R37" s="11">
        <f t="shared" si="44"/>
        <v>25.074999999999999</v>
      </c>
      <c r="S37" s="12">
        <f t="shared" si="45"/>
        <v>105.5</v>
      </c>
      <c r="T37" s="12">
        <f t="shared" si="46"/>
        <v>89.674999999999997</v>
      </c>
      <c r="U37" s="13">
        <f t="shared" si="47"/>
        <v>10.573186375769923</v>
      </c>
      <c r="V37" s="10">
        <v>33.5</v>
      </c>
      <c r="W37" s="11">
        <f t="shared" si="48"/>
        <v>28.475000000000001</v>
      </c>
      <c r="X37" s="10">
        <v>27.5</v>
      </c>
      <c r="Y37" s="11">
        <f t="shared" si="49"/>
        <v>23.375</v>
      </c>
      <c r="Z37" s="10">
        <v>32.5</v>
      </c>
      <c r="AA37" s="11">
        <f t="shared" si="50"/>
        <v>27.625</v>
      </c>
      <c r="AB37" s="12">
        <f t="shared" si="51"/>
        <v>93.5</v>
      </c>
      <c r="AC37" s="12">
        <f t="shared" si="52"/>
        <v>79.474999999999994</v>
      </c>
      <c r="AD37" s="13">
        <f t="shared" si="53"/>
        <v>9.3705490628861394</v>
      </c>
      <c r="AE37" s="10">
        <v>25</v>
      </c>
      <c r="AF37" s="11">
        <f t="shared" si="54"/>
        <v>21.25</v>
      </c>
      <c r="AG37" s="10">
        <v>29.5</v>
      </c>
      <c r="AH37" s="11">
        <f t="shared" si="55"/>
        <v>25.074999999999999</v>
      </c>
      <c r="AI37" s="10">
        <v>25</v>
      </c>
      <c r="AJ37" s="11">
        <f t="shared" si="56"/>
        <v>21.25</v>
      </c>
      <c r="AK37" s="12">
        <f t="shared" si="57"/>
        <v>79.5</v>
      </c>
      <c r="AL37" s="12">
        <f t="shared" si="58"/>
        <v>67.575000000000003</v>
      </c>
      <c r="AM37" s="13">
        <f t="shared" si="59"/>
        <v>7.967472197855062</v>
      </c>
      <c r="AN37" s="14">
        <f t="shared" si="60"/>
        <v>370</v>
      </c>
      <c r="AO37" s="11">
        <f t="shared" si="35"/>
        <v>314.5</v>
      </c>
      <c r="AP37" s="15">
        <f t="shared" si="61"/>
        <v>77.775000000000006</v>
      </c>
      <c r="AQ37" s="16">
        <f t="shared" si="62"/>
        <v>9.1701095107388451</v>
      </c>
      <c r="AR37" s="17">
        <f t="shared" si="63"/>
        <v>167.45</v>
      </c>
      <c r="AS37" s="18">
        <f t="shared" si="64"/>
        <v>19.743295886508768</v>
      </c>
      <c r="AT37" s="15">
        <f t="shared" si="65"/>
        <v>246.92499999999998</v>
      </c>
      <c r="AU37" s="16">
        <f t="shared" si="66"/>
        <v>29.11384494939491</v>
      </c>
      <c r="AV37" s="17">
        <f t="shared" si="67"/>
        <v>314.5</v>
      </c>
      <c r="AW37" s="18">
        <f t="shared" si="68"/>
        <v>37.081317147249969</v>
      </c>
    </row>
    <row r="38" spans="1:49" ht="21.75">
      <c r="A38" s="7" t="s">
        <v>75</v>
      </c>
      <c r="B38" s="8">
        <v>530815</v>
      </c>
      <c r="C38" s="9">
        <v>6</v>
      </c>
      <c r="D38" s="10">
        <v>20</v>
      </c>
      <c r="E38" s="11">
        <f t="shared" si="36"/>
        <v>17</v>
      </c>
      <c r="F38" s="10">
        <v>19.5</v>
      </c>
      <c r="G38" s="11">
        <f t="shared" si="37"/>
        <v>16.574999999999999</v>
      </c>
      <c r="H38" s="10">
        <v>26</v>
      </c>
      <c r="I38" s="11">
        <f t="shared" si="38"/>
        <v>22.1</v>
      </c>
      <c r="J38" s="12">
        <f t="shared" si="39"/>
        <v>65.5</v>
      </c>
      <c r="K38" s="12">
        <f t="shared" si="40"/>
        <v>55.675000000000004</v>
      </c>
      <c r="L38" s="13">
        <f t="shared" si="41"/>
        <v>10.488588302892722</v>
      </c>
      <c r="M38" s="10">
        <v>23.5</v>
      </c>
      <c r="N38" s="11">
        <f t="shared" si="42"/>
        <v>19.975000000000001</v>
      </c>
      <c r="O38" s="10">
        <v>26</v>
      </c>
      <c r="P38" s="11">
        <f t="shared" si="43"/>
        <v>22.1</v>
      </c>
      <c r="Q38" s="10">
        <v>25</v>
      </c>
      <c r="R38" s="11">
        <f t="shared" si="44"/>
        <v>21.25</v>
      </c>
      <c r="S38" s="12">
        <f t="shared" si="45"/>
        <v>74.5</v>
      </c>
      <c r="T38" s="12">
        <f t="shared" si="46"/>
        <v>63.325000000000003</v>
      </c>
      <c r="U38" s="13">
        <f t="shared" si="47"/>
        <v>11.929768375045921</v>
      </c>
      <c r="V38" s="10">
        <v>20</v>
      </c>
      <c r="W38" s="11">
        <f t="shared" si="48"/>
        <v>17</v>
      </c>
      <c r="X38" s="10">
        <v>22.5</v>
      </c>
      <c r="Y38" s="11">
        <f t="shared" si="49"/>
        <v>19.125</v>
      </c>
      <c r="Z38" s="10">
        <v>25</v>
      </c>
      <c r="AA38" s="11">
        <f t="shared" si="50"/>
        <v>21.25</v>
      </c>
      <c r="AB38" s="12">
        <f t="shared" si="51"/>
        <v>67.5</v>
      </c>
      <c r="AC38" s="12">
        <f t="shared" si="52"/>
        <v>57.375</v>
      </c>
      <c r="AD38" s="13">
        <f t="shared" si="53"/>
        <v>10.808850541148988</v>
      </c>
      <c r="AE38" s="10">
        <v>21.5</v>
      </c>
      <c r="AF38" s="11">
        <f t="shared" si="54"/>
        <v>18.274999999999999</v>
      </c>
      <c r="AG38" s="10">
        <v>21</v>
      </c>
      <c r="AH38" s="11">
        <f t="shared" si="55"/>
        <v>17.850000000000001</v>
      </c>
      <c r="AI38" s="10">
        <v>14</v>
      </c>
      <c r="AJ38" s="11">
        <f t="shared" si="56"/>
        <v>11.9</v>
      </c>
      <c r="AK38" s="12">
        <f t="shared" si="57"/>
        <v>56.5</v>
      </c>
      <c r="AL38" s="12">
        <f t="shared" si="58"/>
        <v>48.024999999999999</v>
      </c>
      <c r="AM38" s="13">
        <f t="shared" si="59"/>
        <v>9.0474082307395243</v>
      </c>
      <c r="AN38" s="14">
        <f t="shared" si="60"/>
        <v>264</v>
      </c>
      <c r="AO38" s="11">
        <f t="shared" si="35"/>
        <v>224.4</v>
      </c>
      <c r="AP38" s="15">
        <f t="shared" si="61"/>
        <v>55.675000000000004</v>
      </c>
      <c r="AQ38" s="16">
        <f t="shared" si="62"/>
        <v>10.488588302892722</v>
      </c>
      <c r="AR38" s="17">
        <f t="shared" si="63"/>
        <v>119</v>
      </c>
      <c r="AS38" s="18">
        <f t="shared" si="64"/>
        <v>22.418356677938643</v>
      </c>
      <c r="AT38" s="15">
        <f t="shared" si="65"/>
        <v>176.375</v>
      </c>
      <c r="AU38" s="16">
        <f t="shared" si="66"/>
        <v>33.227207219087632</v>
      </c>
      <c r="AV38" s="17">
        <f t="shared" si="67"/>
        <v>224.4</v>
      </c>
      <c r="AW38" s="18">
        <f t="shared" si="68"/>
        <v>42.274615449827145</v>
      </c>
    </row>
    <row r="39" spans="1:49" ht="21.75">
      <c r="A39" s="7" t="s">
        <v>76</v>
      </c>
      <c r="B39" s="8">
        <v>703968</v>
      </c>
      <c r="C39" s="9">
        <v>6</v>
      </c>
      <c r="D39" s="10">
        <v>27.5</v>
      </c>
      <c r="E39" s="11">
        <f t="shared" si="36"/>
        <v>23.375</v>
      </c>
      <c r="F39" s="10">
        <v>31</v>
      </c>
      <c r="G39" s="11">
        <f t="shared" si="37"/>
        <v>26.35</v>
      </c>
      <c r="H39" s="10">
        <v>33</v>
      </c>
      <c r="I39" s="11">
        <f t="shared" si="38"/>
        <v>28.05</v>
      </c>
      <c r="J39" s="12">
        <f t="shared" si="39"/>
        <v>91.5</v>
      </c>
      <c r="K39" s="12">
        <f t="shared" si="40"/>
        <v>77.775000000000006</v>
      </c>
      <c r="L39" s="13">
        <f t="shared" si="41"/>
        <v>11.048087413064231</v>
      </c>
      <c r="M39" s="10">
        <v>41</v>
      </c>
      <c r="N39" s="11">
        <f t="shared" si="42"/>
        <v>34.85</v>
      </c>
      <c r="O39" s="10">
        <v>30.5</v>
      </c>
      <c r="P39" s="11">
        <f t="shared" si="43"/>
        <v>25.925000000000001</v>
      </c>
      <c r="Q39" s="10">
        <v>32</v>
      </c>
      <c r="R39" s="11">
        <f t="shared" si="44"/>
        <v>27.2</v>
      </c>
      <c r="S39" s="12">
        <f t="shared" si="45"/>
        <v>103.5</v>
      </c>
      <c r="T39" s="12">
        <f t="shared" si="46"/>
        <v>87.975000000000009</v>
      </c>
      <c r="U39" s="13">
        <f t="shared" si="47"/>
        <v>12.497016909859541</v>
      </c>
      <c r="V39" s="10">
        <v>30</v>
      </c>
      <c r="W39" s="11">
        <f t="shared" si="48"/>
        <v>25.5</v>
      </c>
      <c r="X39" s="10">
        <v>24</v>
      </c>
      <c r="Y39" s="11">
        <f t="shared" si="49"/>
        <v>20.399999999999999</v>
      </c>
      <c r="Z39" s="10">
        <v>30</v>
      </c>
      <c r="AA39" s="11">
        <f t="shared" si="50"/>
        <v>25.5</v>
      </c>
      <c r="AB39" s="12">
        <f t="shared" si="51"/>
        <v>84</v>
      </c>
      <c r="AC39" s="12">
        <f t="shared" si="52"/>
        <v>71.400000000000006</v>
      </c>
      <c r="AD39" s="13">
        <f t="shared" si="53"/>
        <v>10.142506477567164</v>
      </c>
      <c r="AE39" s="10">
        <v>24.5</v>
      </c>
      <c r="AF39" s="11">
        <f t="shared" si="54"/>
        <v>20.824999999999999</v>
      </c>
      <c r="AG39" s="10">
        <v>29.5</v>
      </c>
      <c r="AH39" s="11">
        <f t="shared" si="55"/>
        <v>25.074999999999999</v>
      </c>
      <c r="AI39" s="10">
        <v>23.5</v>
      </c>
      <c r="AJ39" s="11">
        <f t="shared" si="56"/>
        <v>19.975000000000001</v>
      </c>
      <c r="AK39" s="12">
        <f t="shared" si="57"/>
        <v>77.5</v>
      </c>
      <c r="AL39" s="12">
        <f t="shared" si="58"/>
        <v>65.875</v>
      </c>
      <c r="AM39" s="13">
        <f t="shared" si="59"/>
        <v>9.3576696668030372</v>
      </c>
      <c r="AN39" s="14">
        <f t="shared" si="60"/>
        <v>356.5</v>
      </c>
      <c r="AO39" s="11">
        <f t="shared" si="35"/>
        <v>303.02499999999998</v>
      </c>
      <c r="AP39" s="15">
        <f t="shared" si="61"/>
        <v>77.775000000000006</v>
      </c>
      <c r="AQ39" s="16">
        <f t="shared" si="62"/>
        <v>11.048087413064231</v>
      </c>
      <c r="AR39" s="17">
        <f t="shared" si="63"/>
        <v>165.75</v>
      </c>
      <c r="AS39" s="18">
        <f t="shared" si="64"/>
        <v>23.54510432292377</v>
      </c>
      <c r="AT39" s="15">
        <f t="shared" si="65"/>
        <v>237.15</v>
      </c>
      <c r="AU39" s="16">
        <f t="shared" si="66"/>
        <v>33.687610800490937</v>
      </c>
      <c r="AV39" s="17">
        <f t="shared" si="67"/>
        <v>303.02499999999998</v>
      </c>
      <c r="AW39" s="18">
        <f t="shared" si="68"/>
        <v>43.045280467293964</v>
      </c>
    </row>
    <row r="40" spans="1:49" ht="21.75">
      <c r="A40" s="7" t="s">
        <v>77</v>
      </c>
      <c r="B40" s="8">
        <v>1479401</v>
      </c>
      <c r="C40" s="9">
        <v>6</v>
      </c>
      <c r="D40" s="10">
        <v>61.5</v>
      </c>
      <c r="E40" s="11">
        <f t="shared" si="36"/>
        <v>52.274999999999999</v>
      </c>
      <c r="F40" s="10">
        <v>67</v>
      </c>
      <c r="G40" s="11">
        <f t="shared" si="37"/>
        <v>56.95</v>
      </c>
      <c r="H40" s="10">
        <v>83.5</v>
      </c>
      <c r="I40" s="11">
        <f t="shared" si="38"/>
        <v>70.974999999999994</v>
      </c>
      <c r="J40" s="12">
        <f t="shared" si="39"/>
        <v>212</v>
      </c>
      <c r="K40" s="12">
        <f t="shared" si="40"/>
        <v>180.2</v>
      </c>
      <c r="L40" s="13">
        <f t="shared" si="41"/>
        <v>12.180605528859314</v>
      </c>
      <c r="M40" s="10">
        <v>67.5</v>
      </c>
      <c r="N40" s="11">
        <f t="shared" si="42"/>
        <v>57.375</v>
      </c>
      <c r="O40" s="10">
        <v>66.5</v>
      </c>
      <c r="P40" s="11">
        <f t="shared" si="43"/>
        <v>56.524999999999999</v>
      </c>
      <c r="Q40" s="10">
        <v>63</v>
      </c>
      <c r="R40" s="11">
        <f t="shared" si="44"/>
        <v>53.55</v>
      </c>
      <c r="S40" s="12">
        <f t="shared" si="45"/>
        <v>197</v>
      </c>
      <c r="T40" s="12">
        <f t="shared" si="46"/>
        <v>167.45</v>
      </c>
      <c r="U40" s="13">
        <f t="shared" si="47"/>
        <v>11.318770232006061</v>
      </c>
      <c r="V40" s="10">
        <v>62.5</v>
      </c>
      <c r="W40" s="11">
        <f t="shared" si="48"/>
        <v>53.125</v>
      </c>
      <c r="X40" s="10">
        <v>65.5</v>
      </c>
      <c r="Y40" s="11">
        <f t="shared" si="49"/>
        <v>55.674999999999997</v>
      </c>
      <c r="Z40" s="10">
        <v>70</v>
      </c>
      <c r="AA40" s="11">
        <f t="shared" si="50"/>
        <v>59.5</v>
      </c>
      <c r="AB40" s="12">
        <f t="shared" si="51"/>
        <v>198</v>
      </c>
      <c r="AC40" s="12">
        <f t="shared" si="52"/>
        <v>168.3</v>
      </c>
      <c r="AD40" s="13">
        <f t="shared" si="53"/>
        <v>11.376225918462946</v>
      </c>
      <c r="AE40" s="10">
        <v>69</v>
      </c>
      <c r="AF40" s="11">
        <f t="shared" si="54"/>
        <v>58.65</v>
      </c>
      <c r="AG40" s="10">
        <v>70.5</v>
      </c>
      <c r="AH40" s="11">
        <f t="shared" si="55"/>
        <v>59.924999999999997</v>
      </c>
      <c r="AI40" s="10">
        <v>61.5</v>
      </c>
      <c r="AJ40" s="11">
        <f t="shared" si="56"/>
        <v>52.274999999999999</v>
      </c>
      <c r="AK40" s="12">
        <f t="shared" si="57"/>
        <v>201</v>
      </c>
      <c r="AL40" s="12">
        <f t="shared" si="58"/>
        <v>170.85</v>
      </c>
      <c r="AM40" s="13">
        <f t="shared" si="59"/>
        <v>11.548592977833597</v>
      </c>
      <c r="AN40" s="14">
        <f t="shared" si="60"/>
        <v>808</v>
      </c>
      <c r="AO40" s="11">
        <f t="shared" si="35"/>
        <v>686.8</v>
      </c>
      <c r="AP40" s="15">
        <f t="shared" si="61"/>
        <v>180.2</v>
      </c>
      <c r="AQ40" s="16">
        <f t="shared" si="62"/>
        <v>12.180605528859314</v>
      </c>
      <c r="AR40" s="17">
        <f t="shared" si="63"/>
        <v>347.65</v>
      </c>
      <c r="AS40" s="18">
        <f t="shared" si="64"/>
        <v>23.499375760865377</v>
      </c>
      <c r="AT40" s="15">
        <f t="shared" si="65"/>
        <v>515.95000000000005</v>
      </c>
      <c r="AU40" s="16">
        <f t="shared" si="66"/>
        <v>34.875601679328327</v>
      </c>
      <c r="AV40" s="17">
        <f t="shared" si="67"/>
        <v>686.8</v>
      </c>
      <c r="AW40" s="18">
        <f t="shared" si="68"/>
        <v>46.42419465716192</v>
      </c>
    </row>
    <row r="41" spans="1:49" ht="21.75">
      <c r="A41" s="7" t="s">
        <v>78</v>
      </c>
      <c r="B41" s="8">
        <v>219253</v>
      </c>
      <c r="C41" s="9">
        <v>6</v>
      </c>
      <c r="D41" s="10">
        <v>8</v>
      </c>
      <c r="E41" s="11">
        <f t="shared" si="36"/>
        <v>6.8</v>
      </c>
      <c r="F41" s="10">
        <v>8.5</v>
      </c>
      <c r="G41" s="11">
        <f t="shared" si="37"/>
        <v>7.2249999999999996</v>
      </c>
      <c r="H41" s="10">
        <v>8.5</v>
      </c>
      <c r="I41" s="11">
        <f t="shared" si="38"/>
        <v>7.2249999999999996</v>
      </c>
      <c r="J41" s="12">
        <f t="shared" si="39"/>
        <v>25</v>
      </c>
      <c r="K41" s="12">
        <f t="shared" si="40"/>
        <v>21.25</v>
      </c>
      <c r="L41" s="13">
        <f t="shared" si="41"/>
        <v>9.6919996533684838</v>
      </c>
      <c r="M41" s="10">
        <v>8</v>
      </c>
      <c r="N41" s="11">
        <f t="shared" si="42"/>
        <v>6.8</v>
      </c>
      <c r="O41" s="10">
        <v>7</v>
      </c>
      <c r="P41" s="11">
        <f t="shared" si="43"/>
        <v>5.95</v>
      </c>
      <c r="Q41" s="10">
        <v>10</v>
      </c>
      <c r="R41" s="11">
        <f t="shared" si="44"/>
        <v>8.5</v>
      </c>
      <c r="S41" s="12">
        <f t="shared" si="45"/>
        <v>25</v>
      </c>
      <c r="T41" s="12">
        <f t="shared" si="46"/>
        <v>21.25</v>
      </c>
      <c r="U41" s="13">
        <f t="shared" si="47"/>
        <v>9.6919996533684838</v>
      </c>
      <c r="V41" s="10">
        <v>6.5</v>
      </c>
      <c r="W41" s="11">
        <f t="shared" si="48"/>
        <v>5.5250000000000004</v>
      </c>
      <c r="X41" s="10">
        <v>5</v>
      </c>
      <c r="Y41" s="11">
        <f t="shared" si="49"/>
        <v>4.25</v>
      </c>
      <c r="Z41" s="10">
        <v>6</v>
      </c>
      <c r="AA41" s="11">
        <f t="shared" si="50"/>
        <v>5.0999999999999996</v>
      </c>
      <c r="AB41" s="12">
        <f t="shared" si="51"/>
        <v>17.5</v>
      </c>
      <c r="AC41" s="12">
        <f t="shared" si="52"/>
        <v>14.875</v>
      </c>
      <c r="AD41" s="13">
        <f t="shared" si="53"/>
        <v>6.7843997573579387</v>
      </c>
      <c r="AE41" s="10">
        <v>6.5</v>
      </c>
      <c r="AF41" s="11">
        <f t="shared" si="54"/>
        <v>5.5250000000000004</v>
      </c>
      <c r="AG41" s="10">
        <v>6</v>
      </c>
      <c r="AH41" s="11">
        <f t="shared" si="55"/>
        <v>5.0999999999999996</v>
      </c>
      <c r="AI41" s="10">
        <v>4.5</v>
      </c>
      <c r="AJ41" s="11">
        <f t="shared" si="56"/>
        <v>3.8250000000000002</v>
      </c>
      <c r="AK41" s="12">
        <f t="shared" si="57"/>
        <v>17</v>
      </c>
      <c r="AL41" s="12">
        <f t="shared" si="58"/>
        <v>14.45</v>
      </c>
      <c r="AM41" s="13">
        <f t="shared" si="59"/>
        <v>6.5905597642905676</v>
      </c>
      <c r="AN41" s="14">
        <f t="shared" si="60"/>
        <v>84.5</v>
      </c>
      <c r="AO41" s="11">
        <f t="shared" si="35"/>
        <v>71.825000000000003</v>
      </c>
      <c r="AP41" s="15">
        <f t="shared" si="61"/>
        <v>21.25</v>
      </c>
      <c r="AQ41" s="16">
        <f t="shared" si="62"/>
        <v>9.6919996533684838</v>
      </c>
      <c r="AR41" s="17">
        <f t="shared" si="63"/>
        <v>42.5</v>
      </c>
      <c r="AS41" s="18">
        <f t="shared" si="64"/>
        <v>19.383999306736968</v>
      </c>
      <c r="AT41" s="15">
        <f t="shared" si="65"/>
        <v>57.375</v>
      </c>
      <c r="AU41" s="16">
        <f t="shared" si="66"/>
        <v>26.168399064094906</v>
      </c>
      <c r="AV41" s="17">
        <f t="shared" si="67"/>
        <v>71.825000000000003</v>
      </c>
      <c r="AW41" s="18">
        <f t="shared" si="68"/>
        <v>32.758958828385467</v>
      </c>
    </row>
    <row r="42" spans="1:49" ht="21.75">
      <c r="A42" s="7" t="s">
        <v>79</v>
      </c>
      <c r="B42" s="8">
        <v>485493</v>
      </c>
      <c r="C42" s="9">
        <v>6</v>
      </c>
      <c r="D42" s="10">
        <v>15.5</v>
      </c>
      <c r="E42" s="11">
        <f t="shared" si="36"/>
        <v>13.175000000000001</v>
      </c>
      <c r="F42" s="10">
        <v>22.5</v>
      </c>
      <c r="G42" s="11">
        <f t="shared" si="37"/>
        <v>19.125</v>
      </c>
      <c r="H42" s="10">
        <v>27</v>
      </c>
      <c r="I42" s="11">
        <f t="shared" si="38"/>
        <v>22.95</v>
      </c>
      <c r="J42" s="12">
        <f t="shared" si="39"/>
        <v>65</v>
      </c>
      <c r="K42" s="12">
        <f t="shared" si="40"/>
        <v>55.25</v>
      </c>
      <c r="L42" s="13">
        <f t="shared" si="41"/>
        <v>11.380184678254887</v>
      </c>
      <c r="M42" s="10">
        <v>23</v>
      </c>
      <c r="N42" s="11">
        <f t="shared" si="42"/>
        <v>19.55</v>
      </c>
      <c r="O42" s="10">
        <v>25.5</v>
      </c>
      <c r="P42" s="11">
        <f t="shared" si="43"/>
        <v>21.675000000000001</v>
      </c>
      <c r="Q42" s="10">
        <v>27</v>
      </c>
      <c r="R42" s="11">
        <f t="shared" si="44"/>
        <v>22.95</v>
      </c>
      <c r="S42" s="12">
        <f t="shared" si="45"/>
        <v>75.5</v>
      </c>
      <c r="T42" s="12">
        <f t="shared" si="46"/>
        <v>64.174999999999997</v>
      </c>
      <c r="U42" s="13">
        <f t="shared" si="47"/>
        <v>13.218522203203753</v>
      </c>
      <c r="V42" s="10">
        <v>20</v>
      </c>
      <c r="W42" s="11">
        <f t="shared" si="48"/>
        <v>17</v>
      </c>
      <c r="X42" s="10">
        <v>20</v>
      </c>
      <c r="Y42" s="11">
        <f t="shared" si="49"/>
        <v>17</v>
      </c>
      <c r="Z42" s="10">
        <v>18</v>
      </c>
      <c r="AA42" s="11">
        <f t="shared" si="50"/>
        <v>15.3</v>
      </c>
      <c r="AB42" s="12">
        <f t="shared" si="51"/>
        <v>58</v>
      </c>
      <c r="AC42" s="12">
        <f t="shared" si="52"/>
        <v>49.3</v>
      </c>
      <c r="AD42" s="13">
        <f t="shared" si="53"/>
        <v>10.154626328288975</v>
      </c>
      <c r="AE42" s="10">
        <v>21</v>
      </c>
      <c r="AF42" s="11">
        <f t="shared" si="54"/>
        <v>17.850000000000001</v>
      </c>
      <c r="AG42" s="10">
        <v>18</v>
      </c>
      <c r="AH42" s="11">
        <f t="shared" si="55"/>
        <v>15.3</v>
      </c>
      <c r="AI42" s="10">
        <v>18.5</v>
      </c>
      <c r="AJ42" s="11">
        <f t="shared" si="56"/>
        <v>15.725</v>
      </c>
      <c r="AK42" s="12">
        <f t="shared" si="57"/>
        <v>57.5</v>
      </c>
      <c r="AL42" s="12">
        <f t="shared" si="58"/>
        <v>48.875000000000007</v>
      </c>
      <c r="AM42" s="13">
        <f t="shared" si="59"/>
        <v>10.067086446148556</v>
      </c>
      <c r="AN42" s="14">
        <f t="shared" si="60"/>
        <v>256</v>
      </c>
      <c r="AO42" s="11">
        <f t="shared" si="35"/>
        <v>217.6</v>
      </c>
      <c r="AP42" s="15">
        <f t="shared" si="61"/>
        <v>55.25</v>
      </c>
      <c r="AQ42" s="16">
        <f t="shared" si="62"/>
        <v>11.380184678254887</v>
      </c>
      <c r="AR42" s="17">
        <f t="shared" si="63"/>
        <v>119.425</v>
      </c>
      <c r="AS42" s="18">
        <f t="shared" si="64"/>
        <v>24.598706881458639</v>
      </c>
      <c r="AT42" s="15">
        <f t="shared" si="65"/>
        <v>168.72499999999999</v>
      </c>
      <c r="AU42" s="16">
        <f t="shared" si="66"/>
        <v>34.753333209747616</v>
      </c>
      <c r="AV42" s="17">
        <f t="shared" si="67"/>
        <v>217.6</v>
      </c>
      <c r="AW42" s="18">
        <f t="shared" si="68"/>
        <v>44.820419655896174</v>
      </c>
    </row>
    <row r="43" spans="1:49" ht="21.75">
      <c r="A43" s="7" t="s">
        <v>80</v>
      </c>
      <c r="B43" s="8">
        <v>700069</v>
      </c>
      <c r="C43" s="9">
        <v>6</v>
      </c>
      <c r="D43" s="10">
        <v>34.5</v>
      </c>
      <c r="E43" s="11">
        <f t="shared" si="36"/>
        <v>29.324999999999999</v>
      </c>
      <c r="F43" s="10">
        <v>36.5</v>
      </c>
      <c r="G43" s="11">
        <f t="shared" si="37"/>
        <v>31.024999999999999</v>
      </c>
      <c r="H43" s="10">
        <v>41.5</v>
      </c>
      <c r="I43" s="11">
        <f t="shared" si="38"/>
        <v>35.274999999999999</v>
      </c>
      <c r="J43" s="12">
        <f t="shared" si="39"/>
        <v>112.5</v>
      </c>
      <c r="K43" s="12">
        <f t="shared" si="40"/>
        <v>95.625</v>
      </c>
      <c r="L43" s="13">
        <f t="shared" si="41"/>
        <v>13.659367862310715</v>
      </c>
      <c r="M43" s="10">
        <v>47.5</v>
      </c>
      <c r="N43" s="11">
        <f t="shared" si="42"/>
        <v>40.375</v>
      </c>
      <c r="O43" s="10">
        <v>33</v>
      </c>
      <c r="P43" s="11">
        <f t="shared" si="43"/>
        <v>28.05</v>
      </c>
      <c r="Q43" s="10">
        <v>43</v>
      </c>
      <c r="R43" s="11">
        <f t="shared" si="44"/>
        <v>36.549999999999997</v>
      </c>
      <c r="S43" s="12">
        <f t="shared" si="45"/>
        <v>123.5</v>
      </c>
      <c r="T43" s="12">
        <f t="shared" si="46"/>
        <v>104.97499999999999</v>
      </c>
      <c r="U43" s="13">
        <f t="shared" si="47"/>
        <v>14.994950497736651</v>
      </c>
      <c r="V43" s="10">
        <v>41</v>
      </c>
      <c r="W43" s="11">
        <f t="shared" si="48"/>
        <v>34.85</v>
      </c>
      <c r="X43" s="10">
        <v>42.5</v>
      </c>
      <c r="Y43" s="11">
        <f t="shared" si="49"/>
        <v>36.125</v>
      </c>
      <c r="Z43" s="10">
        <v>32.5</v>
      </c>
      <c r="AA43" s="11">
        <f t="shared" si="50"/>
        <v>27.625</v>
      </c>
      <c r="AB43" s="12">
        <f t="shared" si="51"/>
        <v>116</v>
      </c>
      <c r="AC43" s="12">
        <f t="shared" si="52"/>
        <v>98.6</v>
      </c>
      <c r="AD43" s="13">
        <f t="shared" si="53"/>
        <v>14.084325973582603</v>
      </c>
      <c r="AE43" s="10">
        <v>37.5</v>
      </c>
      <c r="AF43" s="11">
        <f t="shared" si="54"/>
        <v>31.875</v>
      </c>
      <c r="AG43" s="10">
        <v>39</v>
      </c>
      <c r="AH43" s="11">
        <f t="shared" si="55"/>
        <v>33.15</v>
      </c>
      <c r="AI43" s="10">
        <v>33</v>
      </c>
      <c r="AJ43" s="11">
        <f t="shared" si="56"/>
        <v>28.05</v>
      </c>
      <c r="AK43" s="12">
        <f t="shared" si="57"/>
        <v>109.5</v>
      </c>
      <c r="AL43" s="12">
        <f t="shared" si="58"/>
        <v>93.075000000000003</v>
      </c>
      <c r="AM43" s="13">
        <f t="shared" si="59"/>
        <v>13.295118052649096</v>
      </c>
      <c r="AN43" s="14">
        <f t="shared" si="60"/>
        <v>461.5</v>
      </c>
      <c r="AO43" s="11">
        <f t="shared" si="35"/>
        <v>392.27499999999998</v>
      </c>
      <c r="AP43" s="15">
        <f t="shared" si="61"/>
        <v>95.625</v>
      </c>
      <c r="AQ43" s="16">
        <f t="shared" si="62"/>
        <v>13.659367862310715</v>
      </c>
      <c r="AR43" s="17">
        <f t="shared" si="63"/>
        <v>200.6</v>
      </c>
      <c r="AS43" s="18">
        <f t="shared" si="64"/>
        <v>28.654318360047366</v>
      </c>
      <c r="AT43" s="15">
        <f t="shared" si="65"/>
        <v>299.2</v>
      </c>
      <c r="AU43" s="16">
        <f t="shared" si="66"/>
        <v>42.738644333629971</v>
      </c>
      <c r="AV43" s="17">
        <f t="shared" si="67"/>
        <v>392.27499999999998</v>
      </c>
      <c r="AW43" s="18">
        <f t="shared" si="68"/>
        <v>56.033762386279058</v>
      </c>
    </row>
    <row r="44" spans="1:49" ht="21.75">
      <c r="A44" s="7" t="s">
        <v>81</v>
      </c>
      <c r="B44" s="8">
        <v>1286150</v>
      </c>
      <c r="C44" s="9">
        <v>6</v>
      </c>
      <c r="D44" s="10">
        <v>23.5</v>
      </c>
      <c r="E44" s="11">
        <f t="shared" si="36"/>
        <v>19.975000000000001</v>
      </c>
      <c r="F44" s="10">
        <v>31.5</v>
      </c>
      <c r="G44" s="11">
        <f t="shared" si="37"/>
        <v>26.774999999999999</v>
      </c>
      <c r="H44" s="10">
        <v>29</v>
      </c>
      <c r="I44" s="11">
        <f t="shared" si="38"/>
        <v>24.65</v>
      </c>
      <c r="J44" s="12">
        <f t="shared" si="39"/>
        <v>84</v>
      </c>
      <c r="K44" s="12">
        <f t="shared" si="40"/>
        <v>71.400000000000006</v>
      </c>
      <c r="L44" s="13">
        <f t="shared" si="41"/>
        <v>5.5514520079306457</v>
      </c>
      <c r="M44" s="10">
        <v>28.5</v>
      </c>
      <c r="N44" s="11">
        <f t="shared" si="42"/>
        <v>24.225000000000001</v>
      </c>
      <c r="O44" s="10">
        <v>25.5</v>
      </c>
      <c r="P44" s="11">
        <f t="shared" si="43"/>
        <v>21.675000000000001</v>
      </c>
      <c r="Q44" s="10">
        <v>32.5</v>
      </c>
      <c r="R44" s="11">
        <f t="shared" si="44"/>
        <v>27.625</v>
      </c>
      <c r="S44" s="12">
        <f t="shared" si="45"/>
        <v>86.5</v>
      </c>
      <c r="T44" s="12">
        <f t="shared" si="46"/>
        <v>73.525000000000006</v>
      </c>
      <c r="U44" s="13">
        <f t="shared" si="47"/>
        <v>5.7166737938809629</v>
      </c>
      <c r="V44" s="10">
        <v>31.5</v>
      </c>
      <c r="W44" s="11">
        <f t="shared" si="48"/>
        <v>26.774999999999999</v>
      </c>
      <c r="X44" s="10">
        <v>23</v>
      </c>
      <c r="Y44" s="11">
        <f t="shared" si="49"/>
        <v>19.55</v>
      </c>
      <c r="Z44" s="10">
        <v>28.5</v>
      </c>
      <c r="AA44" s="11">
        <f t="shared" si="50"/>
        <v>24.225000000000001</v>
      </c>
      <c r="AB44" s="12">
        <f t="shared" si="51"/>
        <v>83</v>
      </c>
      <c r="AC44" s="12">
        <f t="shared" si="52"/>
        <v>70.550000000000011</v>
      </c>
      <c r="AD44" s="13">
        <f t="shared" si="53"/>
        <v>5.4853632935505203</v>
      </c>
      <c r="AE44" s="10">
        <v>36</v>
      </c>
      <c r="AF44" s="11">
        <f t="shared" si="54"/>
        <v>30.6</v>
      </c>
      <c r="AG44" s="10">
        <v>26</v>
      </c>
      <c r="AH44" s="11">
        <f t="shared" si="55"/>
        <v>22.1</v>
      </c>
      <c r="AI44" s="10">
        <v>26</v>
      </c>
      <c r="AJ44" s="11">
        <f t="shared" si="56"/>
        <v>22.1</v>
      </c>
      <c r="AK44" s="12">
        <f t="shared" si="57"/>
        <v>88</v>
      </c>
      <c r="AL44" s="12">
        <f t="shared" si="58"/>
        <v>74.800000000000011</v>
      </c>
      <c r="AM44" s="13">
        <f t="shared" si="59"/>
        <v>5.8158068654511537</v>
      </c>
      <c r="AN44" s="14">
        <f t="shared" si="60"/>
        <v>341.5</v>
      </c>
      <c r="AO44" s="11">
        <f t="shared" si="35"/>
        <v>290.27499999999998</v>
      </c>
      <c r="AP44" s="15">
        <f t="shared" si="61"/>
        <v>71.400000000000006</v>
      </c>
      <c r="AQ44" s="16">
        <f t="shared" si="62"/>
        <v>5.5514520079306457</v>
      </c>
      <c r="AR44" s="17">
        <f t="shared" si="63"/>
        <v>144.92500000000001</v>
      </c>
      <c r="AS44" s="18">
        <f t="shared" si="64"/>
        <v>11.268125801811609</v>
      </c>
      <c r="AT44" s="15">
        <f t="shared" si="65"/>
        <v>215.47500000000002</v>
      </c>
      <c r="AU44" s="16">
        <f t="shared" si="66"/>
        <v>16.753489095362127</v>
      </c>
      <c r="AV44" s="17">
        <f t="shared" si="67"/>
        <v>290.27500000000003</v>
      </c>
      <c r="AW44" s="18">
        <f t="shared" si="68"/>
        <v>22.569295960813278</v>
      </c>
    </row>
    <row r="45" spans="1:49" ht="21.75">
      <c r="A45" s="7" t="s">
        <v>82</v>
      </c>
      <c r="B45" s="8">
        <v>557374</v>
      </c>
      <c r="C45" s="9">
        <v>6</v>
      </c>
      <c r="D45" s="10">
        <v>19</v>
      </c>
      <c r="E45" s="11">
        <f t="shared" si="36"/>
        <v>16.149999999999999</v>
      </c>
      <c r="F45" s="10">
        <v>19</v>
      </c>
      <c r="G45" s="11">
        <f t="shared" si="37"/>
        <v>16.149999999999999</v>
      </c>
      <c r="H45" s="10">
        <v>20</v>
      </c>
      <c r="I45" s="11">
        <f t="shared" si="38"/>
        <v>17</v>
      </c>
      <c r="J45" s="12">
        <f t="shared" si="39"/>
        <v>58</v>
      </c>
      <c r="K45" s="12">
        <f t="shared" si="40"/>
        <v>49.3</v>
      </c>
      <c r="L45" s="13">
        <f t="shared" si="41"/>
        <v>8.8450483876176502</v>
      </c>
      <c r="M45" s="10">
        <v>19</v>
      </c>
      <c r="N45" s="11">
        <f t="shared" si="42"/>
        <v>16.149999999999999</v>
      </c>
      <c r="O45" s="10">
        <v>16</v>
      </c>
      <c r="P45" s="11">
        <f t="shared" si="43"/>
        <v>13.6</v>
      </c>
      <c r="Q45" s="10">
        <v>21</v>
      </c>
      <c r="R45" s="11">
        <f t="shared" si="44"/>
        <v>17.850000000000001</v>
      </c>
      <c r="S45" s="12">
        <f t="shared" si="45"/>
        <v>56</v>
      </c>
      <c r="T45" s="12">
        <f t="shared" si="46"/>
        <v>47.6</v>
      </c>
      <c r="U45" s="13">
        <f t="shared" si="47"/>
        <v>8.5400467190791094</v>
      </c>
      <c r="V45" s="10">
        <v>16</v>
      </c>
      <c r="W45" s="11">
        <f t="shared" si="48"/>
        <v>13.6</v>
      </c>
      <c r="X45" s="10">
        <v>15</v>
      </c>
      <c r="Y45" s="11">
        <f t="shared" si="49"/>
        <v>12.75</v>
      </c>
      <c r="Z45" s="10">
        <v>14.5</v>
      </c>
      <c r="AA45" s="11">
        <f t="shared" si="50"/>
        <v>12.324999999999999</v>
      </c>
      <c r="AB45" s="12">
        <f t="shared" si="51"/>
        <v>45.5</v>
      </c>
      <c r="AC45" s="12">
        <f t="shared" si="52"/>
        <v>38.674999999999997</v>
      </c>
      <c r="AD45" s="13">
        <f t="shared" si="53"/>
        <v>6.9387879592517763</v>
      </c>
      <c r="AE45" s="10">
        <v>16</v>
      </c>
      <c r="AF45" s="11">
        <f t="shared" si="54"/>
        <v>13.6</v>
      </c>
      <c r="AG45" s="10">
        <v>12</v>
      </c>
      <c r="AH45" s="11">
        <f t="shared" si="55"/>
        <v>10.199999999999999</v>
      </c>
      <c r="AI45" s="10">
        <v>12.5</v>
      </c>
      <c r="AJ45" s="11">
        <f t="shared" si="56"/>
        <v>10.625</v>
      </c>
      <c r="AK45" s="12">
        <f t="shared" si="57"/>
        <v>40.5</v>
      </c>
      <c r="AL45" s="12">
        <f t="shared" si="58"/>
        <v>34.424999999999997</v>
      </c>
      <c r="AM45" s="13">
        <f t="shared" si="59"/>
        <v>6.1762837879054278</v>
      </c>
      <c r="AN45" s="14">
        <f t="shared" si="60"/>
        <v>200</v>
      </c>
      <c r="AO45" s="11">
        <f t="shared" si="35"/>
        <v>170</v>
      </c>
      <c r="AP45" s="15">
        <f t="shared" si="61"/>
        <v>49.3</v>
      </c>
      <c r="AQ45" s="16">
        <f t="shared" si="62"/>
        <v>8.8450483876176502</v>
      </c>
      <c r="AR45" s="17">
        <f t="shared" si="63"/>
        <v>96.9</v>
      </c>
      <c r="AS45" s="18">
        <f t="shared" si="64"/>
        <v>17.38509510669676</v>
      </c>
      <c r="AT45" s="15">
        <f t="shared" si="65"/>
        <v>135.57499999999999</v>
      </c>
      <c r="AU45" s="16">
        <f t="shared" si="66"/>
        <v>24.323883065948536</v>
      </c>
      <c r="AV45" s="17">
        <f t="shared" si="67"/>
        <v>170</v>
      </c>
      <c r="AW45" s="18">
        <f t="shared" si="68"/>
        <v>30.500166853853962</v>
      </c>
    </row>
    <row r="46" spans="1:49" ht="21.75">
      <c r="A46" s="7" t="s">
        <v>83</v>
      </c>
      <c r="B46" s="8">
        <v>984914</v>
      </c>
      <c r="C46" s="9">
        <v>7</v>
      </c>
      <c r="D46" s="10">
        <v>17</v>
      </c>
      <c r="E46" s="11">
        <f t="shared" si="36"/>
        <v>14.45</v>
      </c>
      <c r="F46" s="10">
        <v>21.5</v>
      </c>
      <c r="G46" s="11">
        <f t="shared" si="37"/>
        <v>18.274999999999999</v>
      </c>
      <c r="H46" s="10">
        <v>20.5</v>
      </c>
      <c r="I46" s="11">
        <f t="shared" si="38"/>
        <v>17.425000000000001</v>
      </c>
      <c r="J46" s="12">
        <f t="shared" si="39"/>
        <v>59</v>
      </c>
      <c r="K46" s="12">
        <f t="shared" si="40"/>
        <v>50.149999999999991</v>
      </c>
      <c r="L46" s="13">
        <f t="shared" si="41"/>
        <v>5.0918151229447437</v>
      </c>
      <c r="M46" s="10">
        <v>18.5</v>
      </c>
      <c r="N46" s="11">
        <f t="shared" si="42"/>
        <v>15.725</v>
      </c>
      <c r="O46" s="10">
        <v>15.5</v>
      </c>
      <c r="P46" s="11">
        <f t="shared" si="43"/>
        <v>13.175000000000001</v>
      </c>
      <c r="Q46" s="10">
        <v>24</v>
      </c>
      <c r="R46" s="11">
        <f t="shared" si="44"/>
        <v>20.399999999999999</v>
      </c>
      <c r="S46" s="12">
        <f t="shared" si="45"/>
        <v>58</v>
      </c>
      <c r="T46" s="12">
        <f t="shared" si="46"/>
        <v>49.3</v>
      </c>
      <c r="U46" s="13">
        <f t="shared" si="47"/>
        <v>5.0055131717083921</v>
      </c>
      <c r="V46" s="10">
        <v>24</v>
      </c>
      <c r="W46" s="11">
        <f t="shared" si="48"/>
        <v>20.399999999999999</v>
      </c>
      <c r="X46" s="10">
        <v>17.5</v>
      </c>
      <c r="Y46" s="11">
        <f t="shared" si="49"/>
        <v>14.875</v>
      </c>
      <c r="Z46" s="10">
        <v>20</v>
      </c>
      <c r="AA46" s="11">
        <f t="shared" si="50"/>
        <v>17</v>
      </c>
      <c r="AB46" s="12">
        <f t="shared" si="51"/>
        <v>61.5</v>
      </c>
      <c r="AC46" s="12">
        <f t="shared" si="52"/>
        <v>52.274999999999999</v>
      </c>
      <c r="AD46" s="13">
        <f t="shared" si="53"/>
        <v>5.3075700010356233</v>
      </c>
      <c r="AE46" s="10">
        <v>13</v>
      </c>
      <c r="AF46" s="11">
        <f t="shared" si="54"/>
        <v>11.05</v>
      </c>
      <c r="AG46" s="10">
        <v>13.5</v>
      </c>
      <c r="AH46" s="11">
        <f t="shared" si="55"/>
        <v>11.475</v>
      </c>
      <c r="AI46" s="10">
        <v>14</v>
      </c>
      <c r="AJ46" s="11">
        <f t="shared" si="56"/>
        <v>11.9</v>
      </c>
      <c r="AK46" s="12">
        <f t="shared" si="57"/>
        <v>40.5</v>
      </c>
      <c r="AL46" s="12">
        <f t="shared" si="58"/>
        <v>34.424999999999997</v>
      </c>
      <c r="AM46" s="13">
        <f t="shared" si="59"/>
        <v>3.4952290250722395</v>
      </c>
      <c r="AN46" s="14">
        <f t="shared" si="60"/>
        <v>219</v>
      </c>
      <c r="AO46" s="11">
        <f>AN46-(AN46*35/100)</f>
        <v>142.35</v>
      </c>
      <c r="AP46" s="15">
        <f t="shared" si="61"/>
        <v>50.149999999999991</v>
      </c>
      <c r="AQ46" s="16">
        <f t="shared" si="62"/>
        <v>5.0918151229447437</v>
      </c>
      <c r="AR46" s="17">
        <f t="shared" si="63"/>
        <v>99.449999999999989</v>
      </c>
      <c r="AS46" s="18">
        <f t="shared" si="64"/>
        <v>10.097328294653135</v>
      </c>
      <c r="AT46" s="15">
        <f t="shared" si="65"/>
        <v>151.72499999999997</v>
      </c>
      <c r="AU46" s="16">
        <f t="shared" si="66"/>
        <v>15.40489829568876</v>
      </c>
      <c r="AV46" s="17">
        <f t="shared" si="67"/>
        <v>186.14999999999998</v>
      </c>
      <c r="AW46" s="18">
        <f t="shared" si="68"/>
        <v>18.900127320760998</v>
      </c>
    </row>
    <row r="47" spans="1:49" ht="21.75">
      <c r="A47" s="7" t="s">
        <v>84</v>
      </c>
      <c r="B47" s="8">
        <v>1801037</v>
      </c>
      <c r="C47" s="9">
        <v>7</v>
      </c>
      <c r="D47" s="10">
        <v>50</v>
      </c>
      <c r="E47" s="11">
        <f t="shared" si="36"/>
        <v>42.5</v>
      </c>
      <c r="F47" s="10">
        <v>52</v>
      </c>
      <c r="G47" s="11">
        <f t="shared" si="37"/>
        <v>44.2</v>
      </c>
      <c r="H47" s="10">
        <v>62.5</v>
      </c>
      <c r="I47" s="11">
        <f t="shared" si="38"/>
        <v>53.125</v>
      </c>
      <c r="J47" s="12">
        <f t="shared" si="39"/>
        <v>164.5</v>
      </c>
      <c r="K47" s="12">
        <f t="shared" si="40"/>
        <v>139.82499999999999</v>
      </c>
      <c r="L47" s="13">
        <f t="shared" si="41"/>
        <v>7.7635828692025752</v>
      </c>
      <c r="M47" s="10">
        <v>52</v>
      </c>
      <c r="N47" s="11">
        <f t="shared" si="42"/>
        <v>44.2</v>
      </c>
      <c r="O47" s="10">
        <v>49.5</v>
      </c>
      <c r="P47" s="11">
        <f t="shared" si="43"/>
        <v>42.075000000000003</v>
      </c>
      <c r="Q47" s="10">
        <v>56</v>
      </c>
      <c r="R47" s="11">
        <f t="shared" si="44"/>
        <v>47.6</v>
      </c>
      <c r="S47" s="12">
        <f t="shared" si="45"/>
        <v>157.5</v>
      </c>
      <c r="T47" s="12">
        <f t="shared" si="46"/>
        <v>133.875</v>
      </c>
      <c r="U47" s="13">
        <f t="shared" si="47"/>
        <v>7.4332176407258705</v>
      </c>
      <c r="V47" s="10">
        <v>56</v>
      </c>
      <c r="W47" s="11">
        <f t="shared" si="48"/>
        <v>47.6</v>
      </c>
      <c r="X47" s="10">
        <v>45</v>
      </c>
      <c r="Y47" s="11">
        <f t="shared" si="49"/>
        <v>38.25</v>
      </c>
      <c r="Z47" s="10">
        <v>46</v>
      </c>
      <c r="AA47" s="11">
        <f t="shared" si="50"/>
        <v>39.1</v>
      </c>
      <c r="AB47" s="12">
        <f t="shared" si="51"/>
        <v>147</v>
      </c>
      <c r="AC47" s="12">
        <f t="shared" si="52"/>
        <v>124.94999999999999</v>
      </c>
      <c r="AD47" s="13">
        <f t="shared" si="53"/>
        <v>6.9376697980108126</v>
      </c>
      <c r="AE47" s="10">
        <v>47</v>
      </c>
      <c r="AF47" s="11">
        <f t="shared" si="54"/>
        <v>39.950000000000003</v>
      </c>
      <c r="AG47" s="10">
        <v>47</v>
      </c>
      <c r="AH47" s="11">
        <f t="shared" si="55"/>
        <v>39.950000000000003</v>
      </c>
      <c r="AI47" s="10">
        <v>39</v>
      </c>
      <c r="AJ47" s="11">
        <f t="shared" si="56"/>
        <v>33.15</v>
      </c>
      <c r="AK47" s="12">
        <f t="shared" si="57"/>
        <v>133</v>
      </c>
      <c r="AL47" s="12">
        <f t="shared" si="58"/>
        <v>113.05000000000001</v>
      </c>
      <c r="AM47" s="13">
        <f t="shared" si="59"/>
        <v>6.2769393410574024</v>
      </c>
      <c r="AN47" s="14">
        <f t="shared" si="60"/>
        <v>602</v>
      </c>
      <c r="AO47" s="11">
        <f>AN47-(AN47*35/100)</f>
        <v>391.3</v>
      </c>
      <c r="AP47" s="15">
        <f t="shared" si="61"/>
        <v>139.82499999999999</v>
      </c>
      <c r="AQ47" s="16">
        <f t="shared" si="62"/>
        <v>7.7635828692025752</v>
      </c>
      <c r="AR47" s="17">
        <f t="shared" si="63"/>
        <v>273.7</v>
      </c>
      <c r="AS47" s="18">
        <f t="shared" si="64"/>
        <v>15.196800509928446</v>
      </c>
      <c r="AT47" s="15">
        <f t="shared" si="65"/>
        <v>398.65</v>
      </c>
      <c r="AU47" s="16">
        <f t="shared" si="66"/>
        <v>22.13447030793926</v>
      </c>
      <c r="AV47" s="17">
        <f t="shared" si="67"/>
        <v>511.7</v>
      </c>
      <c r="AW47" s="18">
        <f t="shared" si="68"/>
        <v>28.41140964899666</v>
      </c>
    </row>
    <row r="48" spans="1:49" ht="21.75">
      <c r="A48" s="7" t="s">
        <v>85</v>
      </c>
      <c r="B48" s="8">
        <v>962750</v>
      </c>
      <c r="C48" s="9">
        <v>7</v>
      </c>
      <c r="D48" s="10">
        <v>24.5</v>
      </c>
      <c r="E48" s="11">
        <f t="shared" si="36"/>
        <v>20.824999999999999</v>
      </c>
      <c r="F48" s="10">
        <v>21.5</v>
      </c>
      <c r="G48" s="11">
        <f t="shared" si="37"/>
        <v>18.274999999999999</v>
      </c>
      <c r="H48" s="10">
        <v>26</v>
      </c>
      <c r="I48" s="11">
        <f t="shared" si="38"/>
        <v>22.1</v>
      </c>
      <c r="J48" s="12">
        <f t="shared" si="39"/>
        <v>72</v>
      </c>
      <c r="K48" s="12">
        <f t="shared" si="40"/>
        <v>61.199999999999996</v>
      </c>
      <c r="L48" s="13">
        <f t="shared" si="41"/>
        <v>6.3567904440405076</v>
      </c>
      <c r="M48" s="10">
        <v>15</v>
      </c>
      <c r="N48" s="11">
        <f t="shared" si="42"/>
        <v>12.75</v>
      </c>
      <c r="O48" s="10">
        <v>19</v>
      </c>
      <c r="P48" s="11">
        <f t="shared" si="43"/>
        <v>16.149999999999999</v>
      </c>
      <c r="Q48" s="10">
        <v>24</v>
      </c>
      <c r="R48" s="11">
        <f t="shared" si="44"/>
        <v>20.399999999999999</v>
      </c>
      <c r="S48" s="12">
        <f t="shared" si="45"/>
        <v>58</v>
      </c>
      <c r="T48" s="12">
        <f t="shared" si="46"/>
        <v>49.3</v>
      </c>
      <c r="U48" s="13">
        <f t="shared" si="47"/>
        <v>5.120747857699298</v>
      </c>
      <c r="V48" s="10">
        <v>21.5</v>
      </c>
      <c r="W48" s="11">
        <f t="shared" si="48"/>
        <v>18.274999999999999</v>
      </c>
      <c r="X48" s="10">
        <v>16.5</v>
      </c>
      <c r="Y48" s="11">
        <f t="shared" si="49"/>
        <v>14.025</v>
      </c>
      <c r="Z48" s="10">
        <v>23</v>
      </c>
      <c r="AA48" s="11">
        <f t="shared" si="50"/>
        <v>19.55</v>
      </c>
      <c r="AB48" s="12">
        <f t="shared" si="51"/>
        <v>61</v>
      </c>
      <c r="AC48" s="12">
        <f t="shared" si="52"/>
        <v>51.849999999999994</v>
      </c>
      <c r="AD48" s="13">
        <f t="shared" si="53"/>
        <v>5.385614126200986</v>
      </c>
      <c r="AE48" s="10">
        <v>19.5</v>
      </c>
      <c r="AF48" s="11">
        <f t="shared" si="54"/>
        <v>16.574999999999999</v>
      </c>
      <c r="AG48" s="10">
        <v>19</v>
      </c>
      <c r="AH48" s="11">
        <f t="shared" si="55"/>
        <v>16.149999999999999</v>
      </c>
      <c r="AI48" s="10">
        <v>15</v>
      </c>
      <c r="AJ48" s="11">
        <f t="shared" si="56"/>
        <v>12.75</v>
      </c>
      <c r="AK48" s="12">
        <f t="shared" si="57"/>
        <v>53.5</v>
      </c>
      <c r="AL48" s="12">
        <f t="shared" si="58"/>
        <v>45.474999999999994</v>
      </c>
      <c r="AM48" s="13">
        <f t="shared" si="59"/>
        <v>4.7234484549467659</v>
      </c>
      <c r="AN48" s="14">
        <f t="shared" si="60"/>
        <v>244.5</v>
      </c>
      <c r="AO48" s="11">
        <f t="shared" ref="AO48:AO65" si="69">AN48-(AN48*15/100)</f>
        <v>207.82499999999999</v>
      </c>
      <c r="AP48" s="15">
        <f t="shared" si="61"/>
        <v>61.199999999999996</v>
      </c>
      <c r="AQ48" s="16">
        <f t="shared" si="62"/>
        <v>6.3567904440405076</v>
      </c>
      <c r="AR48" s="17">
        <f t="shared" si="63"/>
        <v>110.5</v>
      </c>
      <c r="AS48" s="18">
        <f t="shared" si="64"/>
        <v>11.477538301739806</v>
      </c>
      <c r="AT48" s="15">
        <f t="shared" si="65"/>
        <v>162.35</v>
      </c>
      <c r="AU48" s="16">
        <f t="shared" si="66"/>
        <v>16.86315242794079</v>
      </c>
      <c r="AV48" s="17">
        <f t="shared" si="67"/>
        <v>207.82499999999999</v>
      </c>
      <c r="AW48" s="18">
        <f t="shared" si="68"/>
        <v>21.586600882887563</v>
      </c>
    </row>
    <row r="49" spans="1:49" ht="21.75">
      <c r="A49" s="7" t="s">
        <v>86</v>
      </c>
      <c r="B49" s="8">
        <v>1306993</v>
      </c>
      <c r="C49" s="9">
        <v>7</v>
      </c>
      <c r="D49" s="10">
        <v>32.5</v>
      </c>
      <c r="E49" s="11">
        <f t="shared" si="36"/>
        <v>27.625</v>
      </c>
      <c r="F49" s="10">
        <v>32.5</v>
      </c>
      <c r="G49" s="11">
        <f t="shared" si="37"/>
        <v>27.625</v>
      </c>
      <c r="H49" s="10">
        <v>32</v>
      </c>
      <c r="I49" s="11">
        <f t="shared" si="38"/>
        <v>27.2</v>
      </c>
      <c r="J49" s="12">
        <f t="shared" si="39"/>
        <v>97</v>
      </c>
      <c r="K49" s="12">
        <f t="shared" si="40"/>
        <v>82.45</v>
      </c>
      <c r="L49" s="13">
        <f t="shared" si="41"/>
        <v>6.308373495496916</v>
      </c>
      <c r="M49" s="10">
        <v>36.5</v>
      </c>
      <c r="N49" s="11">
        <f t="shared" si="42"/>
        <v>31.024999999999999</v>
      </c>
      <c r="O49" s="10">
        <v>27</v>
      </c>
      <c r="P49" s="11">
        <f t="shared" si="43"/>
        <v>22.95</v>
      </c>
      <c r="Q49" s="10">
        <v>28</v>
      </c>
      <c r="R49" s="11">
        <f t="shared" si="44"/>
        <v>23.8</v>
      </c>
      <c r="S49" s="12">
        <f t="shared" si="45"/>
        <v>91.5</v>
      </c>
      <c r="T49" s="12">
        <f t="shared" si="46"/>
        <v>77.774999999999991</v>
      </c>
      <c r="U49" s="13">
        <f t="shared" si="47"/>
        <v>5.9506822148244094</v>
      </c>
      <c r="V49" s="10">
        <v>34</v>
      </c>
      <c r="W49" s="11">
        <f t="shared" si="48"/>
        <v>28.9</v>
      </c>
      <c r="X49" s="10">
        <v>32.5</v>
      </c>
      <c r="Y49" s="11">
        <f t="shared" si="49"/>
        <v>27.625</v>
      </c>
      <c r="Z49" s="10">
        <v>26</v>
      </c>
      <c r="AA49" s="11">
        <f t="shared" si="50"/>
        <v>22.1</v>
      </c>
      <c r="AB49" s="12">
        <f t="shared" si="51"/>
        <v>92.5</v>
      </c>
      <c r="AC49" s="12">
        <f t="shared" si="52"/>
        <v>78.625</v>
      </c>
      <c r="AD49" s="13">
        <f t="shared" si="53"/>
        <v>6.0157169931285024</v>
      </c>
      <c r="AE49" s="10">
        <v>24.5</v>
      </c>
      <c r="AF49" s="11">
        <f t="shared" si="54"/>
        <v>20.824999999999999</v>
      </c>
      <c r="AG49" s="10">
        <v>23.5</v>
      </c>
      <c r="AH49" s="11">
        <f t="shared" si="55"/>
        <v>19.975000000000001</v>
      </c>
      <c r="AI49" s="10">
        <v>18.5</v>
      </c>
      <c r="AJ49" s="11">
        <f t="shared" si="56"/>
        <v>15.725</v>
      </c>
      <c r="AK49" s="12">
        <f t="shared" si="57"/>
        <v>66.5</v>
      </c>
      <c r="AL49" s="12">
        <f t="shared" si="58"/>
        <v>56.524999999999999</v>
      </c>
      <c r="AM49" s="13">
        <f t="shared" si="59"/>
        <v>4.3248127572221122</v>
      </c>
      <c r="AN49" s="14">
        <f t="shared" si="60"/>
        <v>347.5</v>
      </c>
      <c r="AO49" s="11">
        <f t="shared" si="69"/>
        <v>295.375</v>
      </c>
      <c r="AP49" s="15">
        <f t="shared" si="61"/>
        <v>82.45</v>
      </c>
      <c r="AQ49" s="16">
        <f t="shared" si="62"/>
        <v>6.308373495496916</v>
      </c>
      <c r="AR49" s="17">
        <f t="shared" si="63"/>
        <v>160.22499999999999</v>
      </c>
      <c r="AS49" s="18">
        <f t="shared" si="64"/>
        <v>12.259055710321325</v>
      </c>
      <c r="AT49" s="15">
        <f t="shared" si="65"/>
        <v>238.84999999999997</v>
      </c>
      <c r="AU49" s="16">
        <f t="shared" si="66"/>
        <v>18.274772703449827</v>
      </c>
      <c r="AV49" s="17">
        <f t="shared" si="67"/>
        <v>295.375</v>
      </c>
      <c r="AW49" s="18">
        <f t="shared" si="68"/>
        <v>22.599585460671936</v>
      </c>
    </row>
    <row r="50" spans="1:49" ht="21.75">
      <c r="A50" s="7" t="s">
        <v>87</v>
      </c>
      <c r="B50" s="8">
        <v>715833</v>
      </c>
      <c r="C50" s="9">
        <v>8</v>
      </c>
      <c r="D50" s="10">
        <v>16.5</v>
      </c>
      <c r="E50" s="11">
        <f t="shared" si="36"/>
        <v>14.025</v>
      </c>
      <c r="F50" s="10">
        <v>17</v>
      </c>
      <c r="G50" s="11">
        <f t="shared" si="37"/>
        <v>14.45</v>
      </c>
      <c r="H50" s="10">
        <v>16.5</v>
      </c>
      <c r="I50" s="11">
        <f t="shared" si="38"/>
        <v>14.025</v>
      </c>
      <c r="J50" s="12">
        <f t="shared" si="39"/>
        <v>50</v>
      </c>
      <c r="K50" s="12">
        <f t="shared" si="40"/>
        <v>42.5</v>
      </c>
      <c r="L50" s="13">
        <f t="shared" si="41"/>
        <v>5.9371389695641303</v>
      </c>
      <c r="M50" s="10">
        <v>18</v>
      </c>
      <c r="N50" s="11">
        <f t="shared" si="42"/>
        <v>15.3</v>
      </c>
      <c r="O50" s="10">
        <v>16</v>
      </c>
      <c r="P50" s="11">
        <f t="shared" si="43"/>
        <v>13.6</v>
      </c>
      <c r="Q50" s="10">
        <v>13</v>
      </c>
      <c r="R50" s="11">
        <f t="shared" si="44"/>
        <v>11.05</v>
      </c>
      <c r="S50" s="12">
        <f t="shared" si="45"/>
        <v>47</v>
      </c>
      <c r="T50" s="12">
        <f t="shared" si="46"/>
        <v>39.950000000000003</v>
      </c>
      <c r="U50" s="13">
        <f t="shared" si="47"/>
        <v>5.5809106313902825</v>
      </c>
      <c r="V50" s="10">
        <v>15</v>
      </c>
      <c r="W50" s="11">
        <f t="shared" si="48"/>
        <v>12.75</v>
      </c>
      <c r="X50" s="10">
        <v>12</v>
      </c>
      <c r="Y50" s="11">
        <f t="shared" si="49"/>
        <v>10.199999999999999</v>
      </c>
      <c r="Z50" s="10">
        <v>12.5</v>
      </c>
      <c r="AA50" s="11">
        <f t="shared" si="50"/>
        <v>10.625</v>
      </c>
      <c r="AB50" s="12">
        <f t="shared" si="51"/>
        <v>39.5</v>
      </c>
      <c r="AC50" s="12">
        <f t="shared" si="52"/>
        <v>33.575000000000003</v>
      </c>
      <c r="AD50" s="13">
        <f t="shared" si="53"/>
        <v>4.6903397859556639</v>
      </c>
      <c r="AE50" s="10">
        <v>10.5</v>
      </c>
      <c r="AF50" s="11">
        <f t="shared" si="54"/>
        <v>8.9250000000000007</v>
      </c>
      <c r="AG50" s="10">
        <v>10.5</v>
      </c>
      <c r="AH50" s="11">
        <f t="shared" si="55"/>
        <v>8.9250000000000007</v>
      </c>
      <c r="AI50" s="10">
        <v>8</v>
      </c>
      <c r="AJ50" s="11">
        <f t="shared" si="56"/>
        <v>6.8</v>
      </c>
      <c r="AK50" s="12">
        <f t="shared" si="57"/>
        <v>29</v>
      </c>
      <c r="AL50" s="12">
        <f t="shared" si="58"/>
        <v>24.650000000000002</v>
      </c>
      <c r="AM50" s="13">
        <f t="shared" si="59"/>
        <v>3.4435406023471957</v>
      </c>
      <c r="AN50" s="14">
        <f t="shared" si="60"/>
        <v>165.5</v>
      </c>
      <c r="AO50" s="11">
        <f t="shared" si="69"/>
        <v>140.67500000000001</v>
      </c>
      <c r="AP50" s="15">
        <f t="shared" si="61"/>
        <v>42.5</v>
      </c>
      <c r="AQ50" s="16">
        <f t="shared" si="62"/>
        <v>5.9371389695641303</v>
      </c>
      <c r="AR50" s="17">
        <f t="shared" si="63"/>
        <v>82.45</v>
      </c>
      <c r="AS50" s="18">
        <f t="shared" si="64"/>
        <v>11.518049600954413</v>
      </c>
      <c r="AT50" s="15">
        <f t="shared" si="65"/>
        <v>116.02500000000001</v>
      </c>
      <c r="AU50" s="16">
        <f t="shared" si="66"/>
        <v>16.208389386910078</v>
      </c>
      <c r="AV50" s="17">
        <f t="shared" si="67"/>
        <v>140.67500000000001</v>
      </c>
      <c r="AW50" s="18">
        <f t="shared" si="68"/>
        <v>19.651929989257273</v>
      </c>
    </row>
    <row r="51" spans="1:49" ht="21.75">
      <c r="A51" s="7" t="s">
        <v>88</v>
      </c>
      <c r="B51" s="8">
        <v>421741</v>
      </c>
      <c r="C51" s="9">
        <v>8</v>
      </c>
      <c r="D51" s="10">
        <v>6</v>
      </c>
      <c r="E51" s="11">
        <f t="shared" si="36"/>
        <v>5.0999999999999996</v>
      </c>
      <c r="F51" s="10">
        <v>7.5</v>
      </c>
      <c r="G51" s="11">
        <f t="shared" si="37"/>
        <v>6.375</v>
      </c>
      <c r="H51" s="10">
        <v>6.5</v>
      </c>
      <c r="I51" s="11">
        <f t="shared" si="38"/>
        <v>5.5250000000000004</v>
      </c>
      <c r="J51" s="12">
        <f t="shared" si="39"/>
        <v>20</v>
      </c>
      <c r="K51" s="12">
        <f t="shared" si="40"/>
        <v>17</v>
      </c>
      <c r="L51" s="13">
        <f t="shared" si="41"/>
        <v>4.0309099660692222</v>
      </c>
      <c r="M51" s="10">
        <v>8.5</v>
      </c>
      <c r="N51" s="11">
        <f t="shared" si="42"/>
        <v>7.2249999999999996</v>
      </c>
      <c r="O51" s="10">
        <v>5.5</v>
      </c>
      <c r="P51" s="11">
        <f t="shared" si="43"/>
        <v>4.6749999999999998</v>
      </c>
      <c r="Q51" s="10">
        <v>6</v>
      </c>
      <c r="R51" s="11">
        <f t="shared" si="44"/>
        <v>5.0999999999999996</v>
      </c>
      <c r="S51" s="12">
        <f t="shared" si="45"/>
        <v>20</v>
      </c>
      <c r="T51" s="12">
        <f t="shared" si="46"/>
        <v>17</v>
      </c>
      <c r="U51" s="13">
        <f t="shared" si="47"/>
        <v>4.0309099660692222</v>
      </c>
      <c r="V51" s="10">
        <v>6.5</v>
      </c>
      <c r="W51" s="11">
        <f t="shared" si="48"/>
        <v>5.5250000000000004</v>
      </c>
      <c r="X51" s="10">
        <v>5.5</v>
      </c>
      <c r="Y51" s="11">
        <f t="shared" si="49"/>
        <v>4.6749999999999998</v>
      </c>
      <c r="Z51" s="10">
        <v>5.5</v>
      </c>
      <c r="AA51" s="11">
        <f t="shared" si="50"/>
        <v>4.6749999999999998</v>
      </c>
      <c r="AB51" s="12">
        <f t="shared" si="51"/>
        <v>17.5</v>
      </c>
      <c r="AC51" s="12">
        <f t="shared" si="52"/>
        <v>14.875</v>
      </c>
      <c r="AD51" s="13">
        <f t="shared" si="53"/>
        <v>3.5270462203105697</v>
      </c>
      <c r="AE51" s="10">
        <v>3.5</v>
      </c>
      <c r="AF51" s="11">
        <f t="shared" si="54"/>
        <v>2.9750000000000001</v>
      </c>
      <c r="AG51" s="10">
        <v>4</v>
      </c>
      <c r="AH51" s="11">
        <f t="shared" si="55"/>
        <v>3.4</v>
      </c>
      <c r="AI51" s="10">
        <v>5.5</v>
      </c>
      <c r="AJ51" s="11">
        <f t="shared" si="56"/>
        <v>4.6749999999999998</v>
      </c>
      <c r="AK51" s="12">
        <f t="shared" si="57"/>
        <v>13</v>
      </c>
      <c r="AL51" s="12">
        <f t="shared" si="58"/>
        <v>11.05</v>
      </c>
      <c r="AM51" s="13">
        <f t="shared" si="59"/>
        <v>2.6200914779449946</v>
      </c>
      <c r="AN51" s="14">
        <f t="shared" si="60"/>
        <v>70.5</v>
      </c>
      <c r="AO51" s="11">
        <f t="shared" si="69"/>
        <v>59.924999999999997</v>
      </c>
      <c r="AP51" s="15">
        <f t="shared" si="61"/>
        <v>17</v>
      </c>
      <c r="AQ51" s="16">
        <f t="shared" si="62"/>
        <v>4.0309099660692222</v>
      </c>
      <c r="AR51" s="17">
        <f t="shared" si="63"/>
        <v>34</v>
      </c>
      <c r="AS51" s="18">
        <f t="shared" si="64"/>
        <v>8.0618199321384445</v>
      </c>
      <c r="AT51" s="15">
        <f t="shared" si="65"/>
        <v>48.875</v>
      </c>
      <c r="AU51" s="16">
        <f t="shared" si="66"/>
        <v>11.588866152449015</v>
      </c>
      <c r="AV51" s="17">
        <f t="shared" si="67"/>
        <v>59.924999999999997</v>
      </c>
      <c r="AW51" s="18">
        <f t="shared" si="68"/>
        <v>14.208957630394009</v>
      </c>
    </row>
    <row r="52" spans="1:49" ht="21.75">
      <c r="A52" s="7" t="s">
        <v>89</v>
      </c>
      <c r="B52" s="8">
        <v>636772</v>
      </c>
      <c r="C52" s="9">
        <v>8</v>
      </c>
      <c r="D52" s="10">
        <v>14.5</v>
      </c>
      <c r="E52" s="11">
        <f t="shared" si="36"/>
        <v>12.324999999999999</v>
      </c>
      <c r="F52" s="10">
        <v>17.5</v>
      </c>
      <c r="G52" s="11">
        <f t="shared" si="37"/>
        <v>14.875</v>
      </c>
      <c r="H52" s="10">
        <v>19.5</v>
      </c>
      <c r="I52" s="11">
        <f t="shared" si="38"/>
        <v>16.574999999999999</v>
      </c>
      <c r="J52" s="12">
        <f t="shared" si="39"/>
        <v>51.5</v>
      </c>
      <c r="K52" s="12">
        <f t="shared" si="40"/>
        <v>43.774999999999999</v>
      </c>
      <c r="L52" s="13">
        <f t="shared" si="41"/>
        <v>6.8745170956009369</v>
      </c>
      <c r="M52" s="10">
        <v>21.5</v>
      </c>
      <c r="N52" s="11">
        <f t="shared" si="42"/>
        <v>18.274999999999999</v>
      </c>
      <c r="O52" s="10">
        <v>17.5</v>
      </c>
      <c r="P52" s="11">
        <f t="shared" si="43"/>
        <v>14.875</v>
      </c>
      <c r="Q52" s="10">
        <v>20.5</v>
      </c>
      <c r="R52" s="11">
        <f t="shared" si="44"/>
        <v>17.425000000000001</v>
      </c>
      <c r="S52" s="12">
        <f t="shared" si="45"/>
        <v>59.5</v>
      </c>
      <c r="T52" s="12">
        <f t="shared" si="46"/>
        <v>50.575000000000003</v>
      </c>
      <c r="U52" s="13">
        <f t="shared" si="47"/>
        <v>7.9424032463738987</v>
      </c>
      <c r="V52" s="10">
        <v>16.5</v>
      </c>
      <c r="W52" s="11">
        <f t="shared" si="48"/>
        <v>14.025</v>
      </c>
      <c r="X52" s="10">
        <v>13.5</v>
      </c>
      <c r="Y52" s="11">
        <f t="shared" si="49"/>
        <v>11.475</v>
      </c>
      <c r="Z52" s="10">
        <v>15</v>
      </c>
      <c r="AA52" s="11">
        <f t="shared" si="50"/>
        <v>12.75</v>
      </c>
      <c r="AB52" s="12">
        <f t="shared" si="51"/>
        <v>45</v>
      </c>
      <c r="AC52" s="12">
        <f t="shared" si="52"/>
        <v>38.25</v>
      </c>
      <c r="AD52" s="13">
        <f t="shared" si="53"/>
        <v>6.0068595980979058</v>
      </c>
      <c r="AE52" s="10">
        <v>11</v>
      </c>
      <c r="AF52" s="11">
        <f t="shared" si="54"/>
        <v>9.35</v>
      </c>
      <c r="AG52" s="10">
        <v>10.5</v>
      </c>
      <c r="AH52" s="11">
        <f t="shared" si="55"/>
        <v>8.9250000000000007</v>
      </c>
      <c r="AI52" s="10">
        <v>13</v>
      </c>
      <c r="AJ52" s="11">
        <f t="shared" si="56"/>
        <v>11.05</v>
      </c>
      <c r="AK52" s="12">
        <f t="shared" si="57"/>
        <v>34.5</v>
      </c>
      <c r="AL52" s="12">
        <f t="shared" si="58"/>
        <v>29.324999999999999</v>
      </c>
      <c r="AM52" s="13">
        <f t="shared" si="59"/>
        <v>4.6052590252083947</v>
      </c>
      <c r="AN52" s="14">
        <f t="shared" si="60"/>
        <v>190.5</v>
      </c>
      <c r="AO52" s="11">
        <f t="shared" si="69"/>
        <v>161.92500000000001</v>
      </c>
      <c r="AP52" s="15">
        <f t="shared" si="61"/>
        <v>43.774999999999999</v>
      </c>
      <c r="AQ52" s="16">
        <f t="shared" si="62"/>
        <v>6.8745170956009369</v>
      </c>
      <c r="AR52" s="17">
        <f t="shared" si="63"/>
        <v>94.35</v>
      </c>
      <c r="AS52" s="18">
        <f t="shared" si="64"/>
        <v>14.816920341974836</v>
      </c>
      <c r="AT52" s="15">
        <f t="shared" si="65"/>
        <v>132.6</v>
      </c>
      <c r="AU52" s="16">
        <f t="shared" si="66"/>
        <v>20.82377994007274</v>
      </c>
      <c r="AV52" s="17">
        <f t="shared" si="67"/>
        <v>161.92500000000001</v>
      </c>
      <c r="AW52" s="18">
        <f t="shared" si="68"/>
        <v>25.429038965281133</v>
      </c>
    </row>
    <row r="53" spans="1:49" ht="21.75">
      <c r="A53" s="7" t="s">
        <v>90</v>
      </c>
      <c r="B53" s="8">
        <v>1146831</v>
      </c>
      <c r="C53" s="9">
        <v>8</v>
      </c>
      <c r="D53" s="10">
        <v>28.5</v>
      </c>
      <c r="E53" s="11">
        <f t="shared" si="36"/>
        <v>24.225000000000001</v>
      </c>
      <c r="F53" s="10">
        <v>31.5</v>
      </c>
      <c r="G53" s="11">
        <f t="shared" si="37"/>
        <v>26.774999999999999</v>
      </c>
      <c r="H53" s="10">
        <v>38.5</v>
      </c>
      <c r="I53" s="11">
        <f t="shared" si="38"/>
        <v>32.725000000000001</v>
      </c>
      <c r="J53" s="12">
        <f t="shared" si="39"/>
        <v>98.5</v>
      </c>
      <c r="K53" s="12">
        <f t="shared" si="40"/>
        <v>83.724999999999994</v>
      </c>
      <c r="L53" s="13">
        <f t="shared" si="41"/>
        <v>7.3005525661583963</v>
      </c>
      <c r="M53" s="10">
        <v>30.5</v>
      </c>
      <c r="N53" s="11">
        <f t="shared" si="42"/>
        <v>25.925000000000001</v>
      </c>
      <c r="O53" s="10">
        <v>29.5</v>
      </c>
      <c r="P53" s="11">
        <f t="shared" si="43"/>
        <v>25.074999999999999</v>
      </c>
      <c r="Q53" s="10">
        <v>24.5</v>
      </c>
      <c r="R53" s="11">
        <f t="shared" si="44"/>
        <v>20.824999999999999</v>
      </c>
      <c r="S53" s="12">
        <f t="shared" si="45"/>
        <v>84.5</v>
      </c>
      <c r="T53" s="12">
        <f t="shared" si="46"/>
        <v>71.825000000000003</v>
      </c>
      <c r="U53" s="13">
        <f t="shared" si="47"/>
        <v>6.2629105770597411</v>
      </c>
      <c r="V53" s="10">
        <v>36</v>
      </c>
      <c r="W53" s="11">
        <f t="shared" si="48"/>
        <v>30.6</v>
      </c>
      <c r="X53" s="10">
        <v>23.5</v>
      </c>
      <c r="Y53" s="11">
        <f t="shared" si="49"/>
        <v>19.975000000000001</v>
      </c>
      <c r="Z53" s="10">
        <v>22.5</v>
      </c>
      <c r="AA53" s="11">
        <f t="shared" si="50"/>
        <v>19.125</v>
      </c>
      <c r="AB53" s="12">
        <f t="shared" si="51"/>
        <v>82</v>
      </c>
      <c r="AC53" s="12">
        <f t="shared" si="52"/>
        <v>69.7</v>
      </c>
      <c r="AD53" s="13">
        <f t="shared" si="53"/>
        <v>6.0776173647206964</v>
      </c>
      <c r="AE53" s="10">
        <v>22.5</v>
      </c>
      <c r="AF53" s="11">
        <f t="shared" si="54"/>
        <v>19.125</v>
      </c>
      <c r="AG53" s="10">
        <v>17</v>
      </c>
      <c r="AH53" s="11">
        <f t="shared" si="55"/>
        <v>14.45</v>
      </c>
      <c r="AI53" s="10">
        <v>21</v>
      </c>
      <c r="AJ53" s="11">
        <f t="shared" si="56"/>
        <v>17.850000000000001</v>
      </c>
      <c r="AK53" s="12">
        <f t="shared" si="57"/>
        <v>60.5</v>
      </c>
      <c r="AL53" s="12">
        <f t="shared" si="58"/>
        <v>51.425000000000004</v>
      </c>
      <c r="AM53" s="13">
        <f t="shared" si="59"/>
        <v>4.4840957386049034</v>
      </c>
      <c r="AN53" s="14">
        <f t="shared" si="60"/>
        <v>325.5</v>
      </c>
      <c r="AO53" s="11">
        <f t="shared" si="69"/>
        <v>276.67500000000001</v>
      </c>
      <c r="AP53" s="15">
        <f t="shared" si="61"/>
        <v>83.724999999999994</v>
      </c>
      <c r="AQ53" s="16">
        <f t="shared" si="62"/>
        <v>7.3005525661583963</v>
      </c>
      <c r="AR53" s="17">
        <f t="shared" si="63"/>
        <v>155.55000000000001</v>
      </c>
      <c r="AS53" s="18">
        <f t="shared" si="64"/>
        <v>13.563463143218137</v>
      </c>
      <c r="AT53" s="15">
        <f t="shared" si="65"/>
        <v>225.25</v>
      </c>
      <c r="AU53" s="16">
        <f t="shared" si="66"/>
        <v>19.641080507938831</v>
      </c>
      <c r="AV53" s="17">
        <f t="shared" si="67"/>
        <v>276.67500000000001</v>
      </c>
      <c r="AW53" s="18">
        <f t="shared" si="68"/>
        <v>24.125176246543738</v>
      </c>
    </row>
    <row r="54" spans="1:49" ht="21.75">
      <c r="A54" s="7" t="s">
        <v>91</v>
      </c>
      <c r="B54" s="8">
        <v>516746</v>
      </c>
      <c r="C54" s="9">
        <v>8</v>
      </c>
      <c r="D54" s="10">
        <v>10</v>
      </c>
      <c r="E54" s="11">
        <f t="shared" si="36"/>
        <v>8.5</v>
      </c>
      <c r="F54" s="10">
        <v>9</v>
      </c>
      <c r="G54" s="11">
        <f t="shared" si="37"/>
        <v>7.65</v>
      </c>
      <c r="H54" s="10">
        <v>14</v>
      </c>
      <c r="I54" s="11">
        <f t="shared" si="38"/>
        <v>11.9</v>
      </c>
      <c r="J54" s="12">
        <f t="shared" si="39"/>
        <v>33</v>
      </c>
      <c r="K54" s="12">
        <f t="shared" si="40"/>
        <v>28.049999999999997</v>
      </c>
      <c r="L54" s="13">
        <f t="shared" si="41"/>
        <v>5.4281987668990173</v>
      </c>
      <c r="M54" s="10">
        <v>13.5</v>
      </c>
      <c r="N54" s="11">
        <f t="shared" si="42"/>
        <v>11.475</v>
      </c>
      <c r="O54" s="10">
        <v>14.5</v>
      </c>
      <c r="P54" s="11">
        <f t="shared" si="43"/>
        <v>12.324999999999999</v>
      </c>
      <c r="Q54" s="10">
        <v>10.5</v>
      </c>
      <c r="R54" s="11">
        <f t="shared" si="44"/>
        <v>8.9250000000000007</v>
      </c>
      <c r="S54" s="12">
        <f t="shared" si="45"/>
        <v>38.5</v>
      </c>
      <c r="T54" s="12">
        <f t="shared" si="46"/>
        <v>32.724999999999994</v>
      </c>
      <c r="U54" s="13">
        <f t="shared" si="47"/>
        <v>6.3328985613821871</v>
      </c>
      <c r="V54" s="10">
        <v>13</v>
      </c>
      <c r="W54" s="11">
        <f t="shared" si="48"/>
        <v>11.05</v>
      </c>
      <c r="X54" s="10">
        <v>9</v>
      </c>
      <c r="Y54" s="11">
        <f t="shared" si="49"/>
        <v>7.65</v>
      </c>
      <c r="Z54" s="10">
        <v>11</v>
      </c>
      <c r="AA54" s="11">
        <f t="shared" si="50"/>
        <v>9.35</v>
      </c>
      <c r="AB54" s="12">
        <f t="shared" si="51"/>
        <v>33</v>
      </c>
      <c r="AC54" s="12">
        <f t="shared" si="52"/>
        <v>28.050000000000004</v>
      </c>
      <c r="AD54" s="13">
        <f t="shared" si="53"/>
        <v>5.428198766899019</v>
      </c>
      <c r="AE54" s="10">
        <v>7.5</v>
      </c>
      <c r="AF54" s="11">
        <f t="shared" si="54"/>
        <v>6.375</v>
      </c>
      <c r="AG54" s="10">
        <v>10</v>
      </c>
      <c r="AH54" s="11">
        <f t="shared" si="55"/>
        <v>8.5</v>
      </c>
      <c r="AI54" s="10">
        <v>8.5</v>
      </c>
      <c r="AJ54" s="11">
        <f t="shared" si="56"/>
        <v>7.2249999999999996</v>
      </c>
      <c r="AK54" s="12">
        <f t="shared" si="57"/>
        <v>26</v>
      </c>
      <c r="AL54" s="12">
        <f t="shared" si="58"/>
        <v>22.1</v>
      </c>
      <c r="AM54" s="13">
        <f t="shared" si="59"/>
        <v>4.2767626648295298</v>
      </c>
      <c r="AN54" s="14">
        <f t="shared" si="60"/>
        <v>130.5</v>
      </c>
      <c r="AO54" s="11">
        <f t="shared" si="69"/>
        <v>110.925</v>
      </c>
      <c r="AP54" s="15">
        <f t="shared" si="61"/>
        <v>28.049999999999997</v>
      </c>
      <c r="AQ54" s="16">
        <f t="shared" si="62"/>
        <v>5.4281987668990173</v>
      </c>
      <c r="AR54" s="17">
        <f t="shared" si="63"/>
        <v>60.774999999999991</v>
      </c>
      <c r="AS54" s="18">
        <f t="shared" si="64"/>
        <v>11.761097328281204</v>
      </c>
      <c r="AT54" s="15">
        <f t="shared" si="65"/>
        <v>88.824999999999989</v>
      </c>
      <c r="AU54" s="16">
        <f t="shared" si="66"/>
        <v>17.189296095180225</v>
      </c>
      <c r="AV54" s="17">
        <f t="shared" si="67"/>
        <v>110.925</v>
      </c>
      <c r="AW54" s="18">
        <f t="shared" si="68"/>
        <v>21.466058760009751</v>
      </c>
    </row>
    <row r="55" spans="1:49" ht="21.75">
      <c r="A55" s="7" t="s">
        <v>92</v>
      </c>
      <c r="B55" s="8">
        <v>510761</v>
      </c>
      <c r="C55" s="9">
        <v>8</v>
      </c>
      <c r="D55" s="10">
        <v>4.5</v>
      </c>
      <c r="E55" s="11">
        <f t="shared" si="36"/>
        <v>3.8250000000000002</v>
      </c>
      <c r="F55" s="10">
        <v>11</v>
      </c>
      <c r="G55" s="11">
        <f t="shared" si="37"/>
        <v>9.35</v>
      </c>
      <c r="H55" s="10">
        <v>14.5</v>
      </c>
      <c r="I55" s="11">
        <f t="shared" si="38"/>
        <v>12.324999999999999</v>
      </c>
      <c r="J55" s="12">
        <f t="shared" si="39"/>
        <v>30</v>
      </c>
      <c r="K55" s="12">
        <f t="shared" si="40"/>
        <v>25.5</v>
      </c>
      <c r="L55" s="13">
        <f t="shared" si="41"/>
        <v>4.9925503317598636</v>
      </c>
      <c r="M55" s="10">
        <v>12</v>
      </c>
      <c r="N55" s="11">
        <f t="shared" si="42"/>
        <v>10.199999999999999</v>
      </c>
      <c r="O55" s="10">
        <v>9</v>
      </c>
      <c r="P55" s="11">
        <f t="shared" si="43"/>
        <v>7.65</v>
      </c>
      <c r="Q55" s="10">
        <v>14.5</v>
      </c>
      <c r="R55" s="11">
        <f t="shared" si="44"/>
        <v>12.324999999999999</v>
      </c>
      <c r="S55" s="12">
        <f t="shared" si="45"/>
        <v>35.5</v>
      </c>
      <c r="T55" s="12">
        <f t="shared" si="46"/>
        <v>30.175000000000001</v>
      </c>
      <c r="U55" s="13">
        <f t="shared" si="47"/>
        <v>5.9078512259158398</v>
      </c>
      <c r="V55" s="10">
        <v>10</v>
      </c>
      <c r="W55" s="11">
        <f t="shared" si="48"/>
        <v>8.5</v>
      </c>
      <c r="X55" s="10">
        <v>10.5</v>
      </c>
      <c r="Y55" s="11">
        <f t="shared" si="49"/>
        <v>8.9250000000000007</v>
      </c>
      <c r="Z55" s="10">
        <v>9</v>
      </c>
      <c r="AA55" s="11">
        <f t="shared" si="50"/>
        <v>7.65</v>
      </c>
      <c r="AB55" s="12">
        <f t="shared" si="51"/>
        <v>29.5</v>
      </c>
      <c r="AC55" s="12">
        <f t="shared" si="52"/>
        <v>25.075000000000003</v>
      </c>
      <c r="AD55" s="13">
        <f t="shared" si="53"/>
        <v>4.9093411595638665</v>
      </c>
      <c r="AE55" s="10">
        <v>10</v>
      </c>
      <c r="AF55" s="11">
        <f t="shared" si="54"/>
        <v>8.5</v>
      </c>
      <c r="AG55" s="10">
        <v>5</v>
      </c>
      <c r="AH55" s="11">
        <f t="shared" si="55"/>
        <v>4.25</v>
      </c>
      <c r="AI55" s="10">
        <v>6.5</v>
      </c>
      <c r="AJ55" s="11">
        <f t="shared" si="56"/>
        <v>5.5250000000000004</v>
      </c>
      <c r="AK55" s="12">
        <f t="shared" si="57"/>
        <v>21.5</v>
      </c>
      <c r="AL55" s="12">
        <f t="shared" si="58"/>
        <v>18.274999999999999</v>
      </c>
      <c r="AM55" s="13">
        <f t="shared" si="59"/>
        <v>3.5779944044279026</v>
      </c>
      <c r="AN55" s="14">
        <f t="shared" si="60"/>
        <v>116.5</v>
      </c>
      <c r="AO55" s="11">
        <f t="shared" si="69"/>
        <v>99.025000000000006</v>
      </c>
      <c r="AP55" s="15">
        <f t="shared" si="61"/>
        <v>25.5</v>
      </c>
      <c r="AQ55" s="16">
        <f t="shared" si="62"/>
        <v>4.9925503317598636</v>
      </c>
      <c r="AR55" s="17">
        <f t="shared" si="63"/>
        <v>55.674999999999997</v>
      </c>
      <c r="AS55" s="18">
        <f t="shared" si="64"/>
        <v>10.900401557675703</v>
      </c>
      <c r="AT55" s="15">
        <f t="shared" si="65"/>
        <v>80.75</v>
      </c>
      <c r="AU55" s="16">
        <f t="shared" si="66"/>
        <v>15.809742717239571</v>
      </c>
      <c r="AV55" s="17">
        <f t="shared" si="67"/>
        <v>99.025000000000006</v>
      </c>
      <c r="AW55" s="18">
        <f t="shared" si="68"/>
        <v>19.387737121667474</v>
      </c>
    </row>
    <row r="56" spans="1:49" ht="21.75">
      <c r="A56" s="7" t="s">
        <v>93</v>
      </c>
      <c r="B56" s="8">
        <v>1575173</v>
      </c>
      <c r="C56" s="9">
        <v>8</v>
      </c>
      <c r="D56" s="10">
        <v>41.5</v>
      </c>
      <c r="E56" s="11">
        <f t="shared" si="36"/>
        <v>35.274999999999999</v>
      </c>
      <c r="F56" s="10">
        <v>38</v>
      </c>
      <c r="G56" s="11">
        <f t="shared" si="37"/>
        <v>32.299999999999997</v>
      </c>
      <c r="H56" s="10">
        <v>40</v>
      </c>
      <c r="I56" s="11">
        <f t="shared" si="38"/>
        <v>34</v>
      </c>
      <c r="J56" s="12">
        <f t="shared" si="39"/>
        <v>119.5</v>
      </c>
      <c r="K56" s="12">
        <f t="shared" si="40"/>
        <v>101.57499999999999</v>
      </c>
      <c r="L56" s="13">
        <f t="shared" si="41"/>
        <v>6.4484980379932866</v>
      </c>
      <c r="M56" s="10">
        <v>38.5</v>
      </c>
      <c r="N56" s="11">
        <f t="shared" si="42"/>
        <v>32.725000000000001</v>
      </c>
      <c r="O56" s="10">
        <v>41</v>
      </c>
      <c r="P56" s="11">
        <f t="shared" si="43"/>
        <v>34.85</v>
      </c>
      <c r="Q56" s="10">
        <v>39</v>
      </c>
      <c r="R56" s="11">
        <f t="shared" si="44"/>
        <v>33.15</v>
      </c>
      <c r="S56" s="12">
        <f t="shared" si="45"/>
        <v>118.5</v>
      </c>
      <c r="T56" s="12">
        <f t="shared" si="46"/>
        <v>100.72499999999999</v>
      </c>
      <c r="U56" s="13">
        <f t="shared" si="47"/>
        <v>6.3945357113155179</v>
      </c>
      <c r="V56" s="10">
        <v>29</v>
      </c>
      <c r="W56" s="11">
        <f t="shared" si="48"/>
        <v>24.65</v>
      </c>
      <c r="X56" s="10">
        <v>36.5</v>
      </c>
      <c r="Y56" s="11">
        <f t="shared" si="49"/>
        <v>31.024999999999999</v>
      </c>
      <c r="Z56" s="10">
        <v>31.5</v>
      </c>
      <c r="AA56" s="11">
        <f t="shared" si="50"/>
        <v>26.774999999999999</v>
      </c>
      <c r="AB56" s="12">
        <f t="shared" si="51"/>
        <v>97</v>
      </c>
      <c r="AC56" s="12">
        <f t="shared" si="52"/>
        <v>82.449999999999989</v>
      </c>
      <c r="AD56" s="13">
        <f t="shared" si="53"/>
        <v>5.2343456877435042</v>
      </c>
      <c r="AE56" s="10">
        <v>31</v>
      </c>
      <c r="AF56" s="11">
        <f t="shared" si="54"/>
        <v>26.35</v>
      </c>
      <c r="AG56" s="10">
        <v>31.5</v>
      </c>
      <c r="AH56" s="11">
        <f t="shared" si="55"/>
        <v>26.774999999999999</v>
      </c>
      <c r="AI56" s="10">
        <v>26.5</v>
      </c>
      <c r="AJ56" s="11">
        <f t="shared" si="56"/>
        <v>22.524999999999999</v>
      </c>
      <c r="AK56" s="12">
        <f t="shared" si="57"/>
        <v>89</v>
      </c>
      <c r="AL56" s="12">
        <f t="shared" si="58"/>
        <v>75.650000000000006</v>
      </c>
      <c r="AM56" s="13">
        <f t="shared" si="59"/>
        <v>4.802647074321361</v>
      </c>
      <c r="AN56" s="14">
        <f t="shared" si="60"/>
        <v>424</v>
      </c>
      <c r="AO56" s="11">
        <f t="shared" si="69"/>
        <v>360.4</v>
      </c>
      <c r="AP56" s="15">
        <f t="shared" si="61"/>
        <v>101.57499999999999</v>
      </c>
      <c r="AQ56" s="16">
        <f t="shared" si="62"/>
        <v>6.4484980379932866</v>
      </c>
      <c r="AR56" s="17">
        <f t="shared" si="63"/>
        <v>202.29999999999998</v>
      </c>
      <c r="AS56" s="18">
        <f t="shared" si="64"/>
        <v>12.843033749308805</v>
      </c>
      <c r="AT56" s="15">
        <f t="shared" si="65"/>
        <v>284.75</v>
      </c>
      <c r="AU56" s="16">
        <f t="shared" si="66"/>
        <v>18.077379437052308</v>
      </c>
      <c r="AV56" s="17">
        <f t="shared" si="67"/>
        <v>360.4</v>
      </c>
      <c r="AW56" s="18">
        <f t="shared" si="68"/>
        <v>22.880026511373668</v>
      </c>
    </row>
    <row r="57" spans="1:49" ht="21.75">
      <c r="A57" s="7" t="s">
        <v>94</v>
      </c>
      <c r="B57" s="8">
        <v>1137873</v>
      </c>
      <c r="C57" s="9">
        <v>9</v>
      </c>
      <c r="D57" s="10">
        <v>16.5</v>
      </c>
      <c r="E57" s="11">
        <f t="shared" si="36"/>
        <v>14.025</v>
      </c>
      <c r="F57" s="10">
        <v>23.5</v>
      </c>
      <c r="G57" s="11">
        <f t="shared" si="37"/>
        <v>19.975000000000001</v>
      </c>
      <c r="H57" s="10">
        <v>20</v>
      </c>
      <c r="I57" s="11">
        <f t="shared" si="38"/>
        <v>17</v>
      </c>
      <c r="J57" s="12">
        <f t="shared" si="39"/>
        <v>60</v>
      </c>
      <c r="K57" s="12">
        <f t="shared" si="40"/>
        <v>51</v>
      </c>
      <c r="L57" s="13">
        <f t="shared" si="41"/>
        <v>4.4820467662032586</v>
      </c>
      <c r="M57" s="10">
        <v>23</v>
      </c>
      <c r="N57" s="11">
        <f t="shared" si="42"/>
        <v>19.55</v>
      </c>
      <c r="O57" s="10">
        <v>20.5</v>
      </c>
      <c r="P57" s="11">
        <f t="shared" si="43"/>
        <v>17.425000000000001</v>
      </c>
      <c r="Q57" s="10">
        <v>18</v>
      </c>
      <c r="R57" s="11">
        <f t="shared" si="44"/>
        <v>15.3</v>
      </c>
      <c r="S57" s="12">
        <f t="shared" si="45"/>
        <v>61.5</v>
      </c>
      <c r="T57" s="12">
        <f t="shared" si="46"/>
        <v>52.275000000000006</v>
      </c>
      <c r="U57" s="13">
        <f t="shared" si="47"/>
        <v>4.5940979353583407</v>
      </c>
      <c r="V57" s="10">
        <v>20</v>
      </c>
      <c r="W57" s="11">
        <f t="shared" si="48"/>
        <v>17</v>
      </c>
      <c r="X57" s="10">
        <v>18.5</v>
      </c>
      <c r="Y57" s="11">
        <f t="shared" si="49"/>
        <v>15.725</v>
      </c>
      <c r="Z57" s="10">
        <v>16</v>
      </c>
      <c r="AA57" s="11">
        <f t="shared" si="50"/>
        <v>13.6</v>
      </c>
      <c r="AB57" s="12">
        <f t="shared" si="51"/>
        <v>54.5</v>
      </c>
      <c r="AC57" s="12">
        <f t="shared" si="52"/>
        <v>46.325000000000003</v>
      </c>
      <c r="AD57" s="13">
        <f t="shared" si="53"/>
        <v>4.0711924793012928</v>
      </c>
      <c r="AE57" s="10">
        <v>17.5</v>
      </c>
      <c r="AF57" s="11">
        <f t="shared" si="54"/>
        <v>14.875</v>
      </c>
      <c r="AG57" s="10">
        <v>15</v>
      </c>
      <c r="AH57" s="11">
        <f t="shared" si="55"/>
        <v>12.75</v>
      </c>
      <c r="AI57" s="10">
        <v>16</v>
      </c>
      <c r="AJ57" s="11">
        <f t="shared" si="56"/>
        <v>13.6</v>
      </c>
      <c r="AK57" s="12">
        <f t="shared" si="57"/>
        <v>48.5</v>
      </c>
      <c r="AL57" s="12">
        <f t="shared" si="58"/>
        <v>41.225000000000001</v>
      </c>
      <c r="AM57" s="13">
        <f t="shared" si="59"/>
        <v>3.6229878026809672</v>
      </c>
      <c r="AN57" s="14">
        <f t="shared" si="60"/>
        <v>224.5</v>
      </c>
      <c r="AO57" s="11">
        <f t="shared" si="69"/>
        <v>190.82499999999999</v>
      </c>
      <c r="AP57" s="15">
        <f t="shared" si="61"/>
        <v>51</v>
      </c>
      <c r="AQ57" s="16">
        <f t="shared" si="62"/>
        <v>4.4820467662032586</v>
      </c>
      <c r="AR57" s="17">
        <f t="shared" si="63"/>
        <v>103.27500000000001</v>
      </c>
      <c r="AS57" s="18">
        <f t="shared" si="64"/>
        <v>9.0761447015615992</v>
      </c>
      <c r="AT57" s="15">
        <f t="shared" si="65"/>
        <v>149.60000000000002</v>
      </c>
      <c r="AU57" s="16">
        <f t="shared" si="66"/>
        <v>13.147337180862891</v>
      </c>
      <c r="AV57" s="17">
        <f t="shared" si="67"/>
        <v>190.82500000000002</v>
      </c>
      <c r="AW57" s="18">
        <f t="shared" si="68"/>
        <v>16.770324983543855</v>
      </c>
    </row>
    <row r="58" spans="1:49" ht="21.75">
      <c r="A58" s="20" t="s">
        <v>95</v>
      </c>
      <c r="B58" s="8">
        <v>2631594</v>
      </c>
      <c r="C58" s="9">
        <v>9</v>
      </c>
      <c r="D58" s="10">
        <v>80</v>
      </c>
      <c r="E58" s="11">
        <f t="shared" si="36"/>
        <v>68</v>
      </c>
      <c r="F58" s="10">
        <v>80</v>
      </c>
      <c r="G58" s="11">
        <f t="shared" si="37"/>
        <v>68</v>
      </c>
      <c r="H58" s="10">
        <v>98</v>
      </c>
      <c r="I58" s="11">
        <f t="shared" si="38"/>
        <v>83.3</v>
      </c>
      <c r="J58" s="12">
        <f t="shared" si="39"/>
        <v>258</v>
      </c>
      <c r="K58" s="12">
        <f t="shared" si="40"/>
        <v>219.3</v>
      </c>
      <c r="L58" s="13">
        <f t="shared" si="41"/>
        <v>8.3333523332246546</v>
      </c>
      <c r="M58" s="10">
        <v>102</v>
      </c>
      <c r="N58" s="11">
        <f t="shared" si="42"/>
        <v>86.7</v>
      </c>
      <c r="O58" s="10">
        <v>81.5</v>
      </c>
      <c r="P58" s="11">
        <f t="shared" si="43"/>
        <v>69.275000000000006</v>
      </c>
      <c r="Q58" s="10">
        <v>92.5</v>
      </c>
      <c r="R58" s="11">
        <f t="shared" si="44"/>
        <v>78.625</v>
      </c>
      <c r="S58" s="12">
        <f t="shared" si="45"/>
        <v>276</v>
      </c>
      <c r="T58" s="12">
        <f t="shared" si="46"/>
        <v>234.60000000000002</v>
      </c>
      <c r="U58" s="13">
        <f t="shared" si="47"/>
        <v>8.9147490076356775</v>
      </c>
      <c r="V58" s="10">
        <v>79.5</v>
      </c>
      <c r="W58" s="11">
        <f t="shared" si="48"/>
        <v>67.575000000000003</v>
      </c>
      <c r="X58" s="10">
        <v>74</v>
      </c>
      <c r="Y58" s="11">
        <f t="shared" si="49"/>
        <v>62.9</v>
      </c>
      <c r="Z58" s="10">
        <v>71.5</v>
      </c>
      <c r="AA58" s="11">
        <f t="shared" si="50"/>
        <v>60.774999999999999</v>
      </c>
      <c r="AB58" s="12">
        <f t="shared" si="51"/>
        <v>225</v>
      </c>
      <c r="AC58" s="12">
        <f t="shared" si="52"/>
        <v>191.25</v>
      </c>
      <c r="AD58" s="13">
        <f t="shared" si="53"/>
        <v>7.2674584301377791</v>
      </c>
      <c r="AE58" s="10">
        <v>79.5</v>
      </c>
      <c r="AF58" s="11">
        <f t="shared" si="54"/>
        <v>67.575000000000003</v>
      </c>
      <c r="AG58" s="10">
        <v>68</v>
      </c>
      <c r="AH58" s="11">
        <f t="shared" si="55"/>
        <v>57.8</v>
      </c>
      <c r="AI58" s="10">
        <v>58.5</v>
      </c>
      <c r="AJ58" s="11">
        <f t="shared" si="56"/>
        <v>49.725000000000001</v>
      </c>
      <c r="AK58" s="12">
        <f t="shared" si="57"/>
        <v>206</v>
      </c>
      <c r="AL58" s="12">
        <f t="shared" si="58"/>
        <v>175.1</v>
      </c>
      <c r="AM58" s="13">
        <f t="shared" si="59"/>
        <v>6.6537619404817008</v>
      </c>
      <c r="AN58" s="14">
        <f t="shared" si="60"/>
        <v>965</v>
      </c>
      <c r="AO58" s="11">
        <f t="shared" si="69"/>
        <v>820.25</v>
      </c>
      <c r="AP58" s="15">
        <f t="shared" si="61"/>
        <v>219.3</v>
      </c>
      <c r="AQ58" s="16">
        <f t="shared" si="62"/>
        <v>8.3333523332246546</v>
      </c>
      <c r="AR58" s="17">
        <f t="shared" si="63"/>
        <v>453.90000000000003</v>
      </c>
      <c r="AS58" s="18">
        <f t="shared" si="64"/>
        <v>17.24810134086033</v>
      </c>
      <c r="AT58" s="15">
        <f t="shared" si="65"/>
        <v>645.15000000000009</v>
      </c>
      <c r="AU58" s="16">
        <f t="shared" si="66"/>
        <v>24.515559770998109</v>
      </c>
      <c r="AV58" s="17">
        <f t="shared" si="67"/>
        <v>820.25</v>
      </c>
      <c r="AW58" s="18">
        <f t="shared" si="68"/>
        <v>31.169321711479807</v>
      </c>
    </row>
    <row r="59" spans="1:49" ht="21.75">
      <c r="A59" s="21" t="s">
        <v>96</v>
      </c>
      <c r="B59" s="8">
        <v>1588282</v>
      </c>
      <c r="C59" s="9">
        <v>9</v>
      </c>
      <c r="D59" s="10">
        <v>32.5</v>
      </c>
      <c r="E59" s="11">
        <f t="shared" si="36"/>
        <v>27.625</v>
      </c>
      <c r="F59" s="10">
        <v>39</v>
      </c>
      <c r="G59" s="11">
        <f t="shared" si="37"/>
        <v>33.15</v>
      </c>
      <c r="H59" s="10">
        <v>44.5</v>
      </c>
      <c r="I59" s="11">
        <f t="shared" si="38"/>
        <v>37.825000000000003</v>
      </c>
      <c r="J59" s="12">
        <f t="shared" si="39"/>
        <v>116</v>
      </c>
      <c r="K59" s="12">
        <f t="shared" si="40"/>
        <v>98.6</v>
      </c>
      <c r="L59" s="13">
        <f t="shared" si="41"/>
        <v>6.2079655879749316</v>
      </c>
      <c r="M59" s="10">
        <v>39.5</v>
      </c>
      <c r="N59" s="11">
        <f t="shared" si="42"/>
        <v>33.575000000000003</v>
      </c>
      <c r="O59" s="10">
        <v>35.5</v>
      </c>
      <c r="P59" s="11">
        <f t="shared" si="43"/>
        <v>30.175000000000001</v>
      </c>
      <c r="Q59" s="10">
        <v>45</v>
      </c>
      <c r="R59" s="11">
        <f t="shared" si="44"/>
        <v>38.25</v>
      </c>
      <c r="S59" s="12">
        <f t="shared" si="45"/>
        <v>120</v>
      </c>
      <c r="T59" s="12">
        <f t="shared" si="46"/>
        <v>102</v>
      </c>
      <c r="U59" s="13">
        <f t="shared" si="47"/>
        <v>6.4220333668706182</v>
      </c>
      <c r="V59" s="10">
        <v>44</v>
      </c>
      <c r="W59" s="11">
        <f t="shared" si="48"/>
        <v>37.4</v>
      </c>
      <c r="X59" s="10">
        <v>33</v>
      </c>
      <c r="Y59" s="11">
        <f t="shared" si="49"/>
        <v>28.05</v>
      </c>
      <c r="Z59" s="10">
        <v>35.5</v>
      </c>
      <c r="AA59" s="11">
        <f t="shared" si="50"/>
        <v>30.175000000000001</v>
      </c>
      <c r="AB59" s="12">
        <f t="shared" si="51"/>
        <v>112.5</v>
      </c>
      <c r="AC59" s="12">
        <f t="shared" si="52"/>
        <v>95.625</v>
      </c>
      <c r="AD59" s="13">
        <f t="shared" si="53"/>
        <v>6.0206562814412052</v>
      </c>
      <c r="AE59" s="10">
        <v>29.5</v>
      </c>
      <c r="AF59" s="11">
        <f t="shared" si="54"/>
        <v>25.074999999999999</v>
      </c>
      <c r="AG59" s="10">
        <v>25.5</v>
      </c>
      <c r="AH59" s="11">
        <f t="shared" si="55"/>
        <v>21.675000000000001</v>
      </c>
      <c r="AI59" s="10">
        <v>25</v>
      </c>
      <c r="AJ59" s="11">
        <f t="shared" si="56"/>
        <v>21.25</v>
      </c>
      <c r="AK59" s="12">
        <f t="shared" si="57"/>
        <v>80</v>
      </c>
      <c r="AL59" s="12">
        <f t="shared" si="58"/>
        <v>68</v>
      </c>
      <c r="AM59" s="13">
        <f t="shared" si="59"/>
        <v>4.2813555779137458</v>
      </c>
      <c r="AN59" s="22">
        <f t="shared" si="60"/>
        <v>428.5</v>
      </c>
      <c r="AO59" s="11">
        <f t="shared" si="69"/>
        <v>364.22500000000002</v>
      </c>
      <c r="AP59" s="15">
        <f t="shared" si="61"/>
        <v>98.6</v>
      </c>
      <c r="AQ59" s="16">
        <f t="shared" si="62"/>
        <v>6.2079655879749316</v>
      </c>
      <c r="AR59" s="17">
        <f t="shared" si="63"/>
        <v>200.6</v>
      </c>
      <c r="AS59" s="18">
        <f t="shared" si="64"/>
        <v>12.629998954845551</v>
      </c>
      <c r="AT59" s="15">
        <f t="shared" si="65"/>
        <v>296.22500000000002</v>
      </c>
      <c r="AU59" s="16">
        <f t="shared" si="66"/>
        <v>18.650655236286756</v>
      </c>
      <c r="AV59" s="17">
        <f t="shared" si="67"/>
        <v>364.22500000000002</v>
      </c>
      <c r="AW59" s="18">
        <f t="shared" si="68"/>
        <v>22.932010814200499</v>
      </c>
    </row>
    <row r="60" spans="1:49" ht="21.75">
      <c r="A60" s="23" t="s">
        <v>97</v>
      </c>
      <c r="B60" s="8">
        <v>1395250</v>
      </c>
      <c r="C60" s="9">
        <v>9</v>
      </c>
      <c r="D60" s="10">
        <v>30.5</v>
      </c>
      <c r="E60" s="11">
        <f t="shared" si="36"/>
        <v>25.925000000000001</v>
      </c>
      <c r="F60" s="10">
        <v>39.5</v>
      </c>
      <c r="G60" s="11">
        <f t="shared" si="37"/>
        <v>33.575000000000003</v>
      </c>
      <c r="H60" s="10">
        <v>36.5</v>
      </c>
      <c r="I60" s="11">
        <f t="shared" si="38"/>
        <v>31.024999999999999</v>
      </c>
      <c r="J60" s="12">
        <f t="shared" si="39"/>
        <v>106.5</v>
      </c>
      <c r="K60" s="12">
        <f t="shared" si="40"/>
        <v>90.525000000000006</v>
      </c>
      <c r="L60" s="13">
        <f t="shared" si="41"/>
        <v>6.4880845726572298</v>
      </c>
      <c r="M60" s="10">
        <v>35</v>
      </c>
      <c r="N60" s="11">
        <f t="shared" si="42"/>
        <v>29.75</v>
      </c>
      <c r="O60" s="10">
        <v>31.5</v>
      </c>
      <c r="P60" s="11">
        <f t="shared" si="43"/>
        <v>26.774999999999999</v>
      </c>
      <c r="Q60" s="10">
        <v>32</v>
      </c>
      <c r="R60" s="11">
        <f t="shared" si="44"/>
        <v>27.2</v>
      </c>
      <c r="S60" s="12">
        <f t="shared" si="45"/>
        <v>98.5</v>
      </c>
      <c r="T60" s="12">
        <f t="shared" si="46"/>
        <v>83.724999999999994</v>
      </c>
      <c r="U60" s="13">
        <f t="shared" si="47"/>
        <v>6.0007167174341509</v>
      </c>
      <c r="V60" s="10">
        <v>31.5</v>
      </c>
      <c r="W60" s="11">
        <f t="shared" si="48"/>
        <v>26.774999999999999</v>
      </c>
      <c r="X60" s="10">
        <v>26</v>
      </c>
      <c r="Y60" s="11">
        <f t="shared" si="49"/>
        <v>22.1</v>
      </c>
      <c r="Z60" s="10">
        <v>28</v>
      </c>
      <c r="AA60" s="11">
        <f t="shared" si="50"/>
        <v>23.8</v>
      </c>
      <c r="AB60" s="12">
        <f t="shared" si="51"/>
        <v>85.5</v>
      </c>
      <c r="AC60" s="12">
        <f t="shared" si="52"/>
        <v>72.674999999999997</v>
      </c>
      <c r="AD60" s="13">
        <f t="shared" si="53"/>
        <v>5.2087439526966488</v>
      </c>
      <c r="AE60" s="10">
        <v>29</v>
      </c>
      <c r="AF60" s="11">
        <f t="shared" si="54"/>
        <v>24.65</v>
      </c>
      <c r="AG60" s="10">
        <v>21.5</v>
      </c>
      <c r="AH60" s="11">
        <f t="shared" si="55"/>
        <v>18.274999999999999</v>
      </c>
      <c r="AI60" s="10">
        <v>25</v>
      </c>
      <c r="AJ60" s="11">
        <f t="shared" si="56"/>
        <v>21.25</v>
      </c>
      <c r="AK60" s="12">
        <f t="shared" si="57"/>
        <v>75.5</v>
      </c>
      <c r="AL60" s="12">
        <f t="shared" si="58"/>
        <v>64.174999999999997</v>
      </c>
      <c r="AM60" s="13">
        <f t="shared" si="59"/>
        <v>4.5995341336678015</v>
      </c>
      <c r="AN60" s="14">
        <f t="shared" si="60"/>
        <v>366</v>
      </c>
      <c r="AO60" s="11">
        <f t="shared" si="69"/>
        <v>311.10000000000002</v>
      </c>
      <c r="AP60" s="15">
        <f t="shared" si="61"/>
        <v>90.525000000000006</v>
      </c>
      <c r="AQ60" s="16">
        <f t="shared" si="62"/>
        <v>6.4880845726572298</v>
      </c>
      <c r="AR60" s="17">
        <f t="shared" si="63"/>
        <v>174.25</v>
      </c>
      <c r="AS60" s="18">
        <f t="shared" si="64"/>
        <v>12.488801290091381</v>
      </c>
      <c r="AT60" s="15">
        <f t="shared" si="65"/>
        <v>246.92499999999998</v>
      </c>
      <c r="AU60" s="16">
        <f t="shared" si="66"/>
        <v>17.697545242788028</v>
      </c>
      <c r="AV60" s="17">
        <f t="shared" si="67"/>
        <v>311.10000000000002</v>
      </c>
      <c r="AW60" s="18">
        <f t="shared" si="68"/>
        <v>22.297079376455834</v>
      </c>
    </row>
    <row r="61" spans="1:49" ht="21.75">
      <c r="A61" s="7" t="s">
        <v>98</v>
      </c>
      <c r="B61" s="8">
        <v>348204</v>
      </c>
      <c r="C61" s="9">
        <v>10</v>
      </c>
      <c r="D61" s="10">
        <v>8.5</v>
      </c>
      <c r="E61" s="11">
        <f t="shared" si="36"/>
        <v>7.2249999999999996</v>
      </c>
      <c r="F61" s="10">
        <v>8.5</v>
      </c>
      <c r="G61" s="11">
        <f t="shared" si="37"/>
        <v>7.2249999999999996</v>
      </c>
      <c r="H61" s="10">
        <v>10</v>
      </c>
      <c r="I61" s="11">
        <f t="shared" si="38"/>
        <v>8.5</v>
      </c>
      <c r="J61" s="12">
        <f t="shared" si="39"/>
        <v>27</v>
      </c>
      <c r="K61" s="12">
        <f t="shared" si="40"/>
        <v>22.95</v>
      </c>
      <c r="L61" s="13">
        <f t="shared" si="41"/>
        <v>6.5909639177034141</v>
      </c>
      <c r="M61" s="10">
        <v>9.5</v>
      </c>
      <c r="N61" s="11">
        <f t="shared" si="42"/>
        <v>8.0749999999999993</v>
      </c>
      <c r="O61" s="10">
        <v>6</v>
      </c>
      <c r="P61" s="11">
        <f t="shared" si="43"/>
        <v>5.0999999999999996</v>
      </c>
      <c r="Q61" s="10">
        <v>11</v>
      </c>
      <c r="R61" s="11">
        <f t="shared" si="44"/>
        <v>9.35</v>
      </c>
      <c r="S61" s="12">
        <f t="shared" si="45"/>
        <v>26.5</v>
      </c>
      <c r="T61" s="12">
        <f t="shared" si="46"/>
        <v>22.524999999999999</v>
      </c>
      <c r="U61" s="13">
        <f t="shared" si="47"/>
        <v>6.4689090303385361</v>
      </c>
      <c r="V61" s="10">
        <v>6</v>
      </c>
      <c r="W61" s="11">
        <f t="shared" si="48"/>
        <v>5.0999999999999996</v>
      </c>
      <c r="X61" s="10">
        <v>5.5</v>
      </c>
      <c r="Y61" s="11">
        <f t="shared" si="49"/>
        <v>4.6749999999999998</v>
      </c>
      <c r="Z61" s="10">
        <v>5</v>
      </c>
      <c r="AA61" s="11">
        <f t="shared" si="50"/>
        <v>4.25</v>
      </c>
      <c r="AB61" s="12">
        <f t="shared" si="51"/>
        <v>16.5</v>
      </c>
      <c r="AC61" s="12">
        <f t="shared" si="52"/>
        <v>14.024999999999999</v>
      </c>
      <c r="AD61" s="13">
        <f t="shared" si="53"/>
        <v>4.0278112830409762</v>
      </c>
      <c r="AE61" s="10">
        <v>5</v>
      </c>
      <c r="AF61" s="11">
        <f t="shared" si="54"/>
        <v>4.25</v>
      </c>
      <c r="AG61" s="10">
        <v>6.5</v>
      </c>
      <c r="AH61" s="11">
        <f t="shared" si="55"/>
        <v>5.5250000000000004</v>
      </c>
      <c r="AI61" s="10">
        <v>3</v>
      </c>
      <c r="AJ61" s="11">
        <f t="shared" si="56"/>
        <v>2.5499999999999998</v>
      </c>
      <c r="AK61" s="12">
        <f t="shared" si="57"/>
        <v>14.5</v>
      </c>
      <c r="AL61" s="12">
        <f t="shared" si="58"/>
        <v>12.324999999999999</v>
      </c>
      <c r="AM61" s="13">
        <f t="shared" si="59"/>
        <v>3.5395917335814633</v>
      </c>
      <c r="AN61" s="14">
        <f t="shared" si="60"/>
        <v>84.5</v>
      </c>
      <c r="AO61" s="11">
        <f t="shared" si="69"/>
        <v>71.825000000000003</v>
      </c>
      <c r="AP61" s="15">
        <f t="shared" si="61"/>
        <v>22.95</v>
      </c>
      <c r="AQ61" s="16">
        <f t="shared" si="62"/>
        <v>6.5909639177034141</v>
      </c>
      <c r="AR61" s="17">
        <f t="shared" si="63"/>
        <v>45.474999999999994</v>
      </c>
      <c r="AS61" s="18">
        <f t="shared" si="64"/>
        <v>13.059872948041949</v>
      </c>
      <c r="AT61" s="15">
        <f t="shared" si="65"/>
        <v>59.5</v>
      </c>
      <c r="AU61" s="16">
        <f t="shared" si="66"/>
        <v>17.087684231082925</v>
      </c>
      <c r="AV61" s="17">
        <f t="shared" si="67"/>
        <v>71.825000000000003</v>
      </c>
      <c r="AW61" s="18">
        <f t="shared" si="68"/>
        <v>20.627275964664388</v>
      </c>
    </row>
    <row r="62" spans="1:49" ht="21.75">
      <c r="A62" s="7" t="s">
        <v>99</v>
      </c>
      <c r="B62" s="8">
        <v>539406</v>
      </c>
      <c r="C62" s="9">
        <v>10</v>
      </c>
      <c r="D62" s="10">
        <v>11</v>
      </c>
      <c r="E62" s="11">
        <f t="shared" si="36"/>
        <v>9.35</v>
      </c>
      <c r="F62" s="10">
        <v>12.5</v>
      </c>
      <c r="G62" s="11">
        <f t="shared" si="37"/>
        <v>10.625</v>
      </c>
      <c r="H62" s="10">
        <v>12.5</v>
      </c>
      <c r="I62" s="11">
        <f t="shared" si="38"/>
        <v>10.625</v>
      </c>
      <c r="J62" s="12">
        <f t="shared" si="39"/>
        <v>36</v>
      </c>
      <c r="K62" s="12">
        <f t="shared" si="40"/>
        <v>30.6</v>
      </c>
      <c r="L62" s="13">
        <f t="shared" si="41"/>
        <v>5.6729068642173059</v>
      </c>
      <c r="M62" s="10">
        <v>10</v>
      </c>
      <c r="N62" s="11">
        <f t="shared" si="42"/>
        <v>8.5</v>
      </c>
      <c r="O62" s="10">
        <v>8.5</v>
      </c>
      <c r="P62" s="11">
        <f t="shared" si="43"/>
        <v>7.2249999999999996</v>
      </c>
      <c r="Q62" s="10">
        <v>9.5</v>
      </c>
      <c r="R62" s="11">
        <f t="shared" si="44"/>
        <v>8.0749999999999993</v>
      </c>
      <c r="S62" s="12">
        <f t="shared" si="45"/>
        <v>28</v>
      </c>
      <c r="T62" s="12">
        <f t="shared" si="46"/>
        <v>23.799999999999997</v>
      </c>
      <c r="U62" s="13">
        <f t="shared" si="47"/>
        <v>4.4122608943912374</v>
      </c>
      <c r="V62" s="10">
        <v>10.5</v>
      </c>
      <c r="W62" s="11">
        <f t="shared" si="48"/>
        <v>8.9250000000000007</v>
      </c>
      <c r="X62" s="10">
        <v>10.5</v>
      </c>
      <c r="Y62" s="11">
        <f t="shared" si="49"/>
        <v>8.9250000000000007</v>
      </c>
      <c r="Z62" s="10">
        <v>12.5</v>
      </c>
      <c r="AA62" s="11">
        <f t="shared" si="50"/>
        <v>10.625</v>
      </c>
      <c r="AB62" s="12">
        <f t="shared" si="51"/>
        <v>33.5</v>
      </c>
      <c r="AC62" s="12">
        <f t="shared" si="52"/>
        <v>28.475000000000001</v>
      </c>
      <c r="AD62" s="13">
        <f t="shared" si="53"/>
        <v>5.2789549986466602</v>
      </c>
      <c r="AE62" s="10">
        <v>7.5</v>
      </c>
      <c r="AF62" s="11">
        <f t="shared" si="54"/>
        <v>6.375</v>
      </c>
      <c r="AG62" s="10">
        <v>6</v>
      </c>
      <c r="AH62" s="11">
        <f t="shared" si="55"/>
        <v>5.0999999999999996</v>
      </c>
      <c r="AI62" s="10">
        <v>10.5</v>
      </c>
      <c r="AJ62" s="11">
        <f t="shared" si="56"/>
        <v>8.9250000000000007</v>
      </c>
      <c r="AK62" s="12">
        <f t="shared" si="57"/>
        <v>24</v>
      </c>
      <c r="AL62" s="12">
        <f t="shared" si="58"/>
        <v>20.399999999999999</v>
      </c>
      <c r="AM62" s="13">
        <f t="shared" si="59"/>
        <v>3.7819379094782035</v>
      </c>
      <c r="AN62" s="14">
        <f t="shared" si="60"/>
        <v>121.5</v>
      </c>
      <c r="AO62" s="11">
        <f t="shared" si="69"/>
        <v>103.27500000000001</v>
      </c>
      <c r="AP62" s="15">
        <f t="shared" si="61"/>
        <v>30.6</v>
      </c>
      <c r="AQ62" s="16">
        <f t="shared" si="62"/>
        <v>5.6729068642173059</v>
      </c>
      <c r="AR62" s="17">
        <f t="shared" si="63"/>
        <v>54.4</v>
      </c>
      <c r="AS62" s="18">
        <f t="shared" si="64"/>
        <v>10.085167758608543</v>
      </c>
      <c r="AT62" s="15">
        <f t="shared" si="65"/>
        <v>82.875</v>
      </c>
      <c r="AU62" s="16">
        <f t="shared" si="66"/>
        <v>15.364122757255203</v>
      </c>
      <c r="AV62" s="17">
        <f t="shared" si="67"/>
        <v>103.27500000000001</v>
      </c>
      <c r="AW62" s="18">
        <f t="shared" si="68"/>
        <v>19.146060666733405</v>
      </c>
    </row>
    <row r="63" spans="1:49" ht="21.75">
      <c r="A63" s="7" t="s">
        <v>100</v>
      </c>
      <c r="B63" s="8">
        <v>1470137</v>
      </c>
      <c r="C63" s="9">
        <v>10</v>
      </c>
      <c r="D63" s="10">
        <v>18</v>
      </c>
      <c r="E63" s="11">
        <f t="shared" si="36"/>
        <v>15.3</v>
      </c>
      <c r="F63" s="10">
        <v>26.5</v>
      </c>
      <c r="G63" s="11">
        <f t="shared" si="37"/>
        <v>22.524999999999999</v>
      </c>
      <c r="H63" s="10">
        <v>29</v>
      </c>
      <c r="I63" s="11">
        <f t="shared" si="38"/>
        <v>24.65</v>
      </c>
      <c r="J63" s="12">
        <f t="shared" si="39"/>
        <v>73.5</v>
      </c>
      <c r="K63" s="12">
        <f t="shared" si="40"/>
        <v>62.475000000000001</v>
      </c>
      <c r="L63" s="13">
        <f t="shared" si="41"/>
        <v>4.249603948475551</v>
      </c>
      <c r="M63" s="10">
        <v>23.5</v>
      </c>
      <c r="N63" s="11">
        <f t="shared" si="42"/>
        <v>19.975000000000001</v>
      </c>
      <c r="O63" s="10">
        <v>23</v>
      </c>
      <c r="P63" s="11">
        <f t="shared" si="43"/>
        <v>19.55</v>
      </c>
      <c r="Q63" s="10">
        <v>22</v>
      </c>
      <c r="R63" s="11">
        <f t="shared" si="44"/>
        <v>18.7</v>
      </c>
      <c r="S63" s="12">
        <f t="shared" si="45"/>
        <v>68.5</v>
      </c>
      <c r="T63" s="12">
        <f t="shared" si="46"/>
        <v>58.225000000000009</v>
      </c>
      <c r="U63" s="13">
        <f t="shared" si="47"/>
        <v>3.9605152444976222</v>
      </c>
      <c r="V63" s="10">
        <v>29.5</v>
      </c>
      <c r="W63" s="11">
        <f t="shared" si="48"/>
        <v>25.074999999999999</v>
      </c>
      <c r="X63" s="10">
        <v>22.5</v>
      </c>
      <c r="Y63" s="11">
        <f t="shared" si="49"/>
        <v>19.125</v>
      </c>
      <c r="Z63" s="10">
        <v>21.5</v>
      </c>
      <c r="AA63" s="11">
        <f t="shared" si="50"/>
        <v>18.274999999999999</v>
      </c>
      <c r="AB63" s="12">
        <f t="shared" si="51"/>
        <v>73.5</v>
      </c>
      <c r="AC63" s="12">
        <f t="shared" si="52"/>
        <v>62.475000000000001</v>
      </c>
      <c r="AD63" s="13">
        <f t="shared" si="53"/>
        <v>4.249603948475551</v>
      </c>
      <c r="AE63" s="10">
        <v>13.5</v>
      </c>
      <c r="AF63" s="11">
        <f t="shared" si="54"/>
        <v>11.475</v>
      </c>
      <c r="AG63" s="10">
        <v>21.5</v>
      </c>
      <c r="AH63" s="11">
        <f t="shared" si="55"/>
        <v>18.274999999999999</v>
      </c>
      <c r="AI63" s="10">
        <v>18.5</v>
      </c>
      <c r="AJ63" s="11">
        <f t="shared" si="56"/>
        <v>15.725</v>
      </c>
      <c r="AK63" s="12">
        <f t="shared" si="57"/>
        <v>53.5</v>
      </c>
      <c r="AL63" s="12">
        <f t="shared" si="58"/>
        <v>45.475000000000001</v>
      </c>
      <c r="AM63" s="13">
        <f t="shared" si="59"/>
        <v>3.093249132563836</v>
      </c>
      <c r="AN63" s="14">
        <f t="shared" si="60"/>
        <v>269</v>
      </c>
      <c r="AO63" s="11">
        <f t="shared" si="69"/>
        <v>228.65</v>
      </c>
      <c r="AP63" s="15">
        <f t="shared" si="61"/>
        <v>62.475000000000001</v>
      </c>
      <c r="AQ63" s="16">
        <f t="shared" si="62"/>
        <v>4.249603948475551</v>
      </c>
      <c r="AR63" s="17">
        <f t="shared" si="63"/>
        <v>120.70000000000002</v>
      </c>
      <c r="AS63" s="18">
        <f t="shared" si="64"/>
        <v>8.2101191929731741</v>
      </c>
      <c r="AT63" s="15">
        <f t="shared" si="65"/>
        <v>183.17500000000001</v>
      </c>
      <c r="AU63" s="16">
        <f t="shared" si="66"/>
        <v>12.459723141448725</v>
      </c>
      <c r="AV63" s="17">
        <f t="shared" si="67"/>
        <v>228.65</v>
      </c>
      <c r="AW63" s="18">
        <f t="shared" si="68"/>
        <v>15.552972274012559</v>
      </c>
    </row>
    <row r="64" spans="1:49" ht="21.75">
      <c r="A64" s="7" t="s">
        <v>101</v>
      </c>
      <c r="B64" s="8">
        <v>376839</v>
      </c>
      <c r="C64" s="9">
        <v>10</v>
      </c>
      <c r="D64" s="10">
        <v>4</v>
      </c>
      <c r="E64" s="11">
        <f t="shared" si="36"/>
        <v>3.4</v>
      </c>
      <c r="F64" s="10">
        <v>7</v>
      </c>
      <c r="G64" s="11">
        <f t="shared" si="37"/>
        <v>5.95</v>
      </c>
      <c r="H64" s="10">
        <v>7.5</v>
      </c>
      <c r="I64" s="11">
        <f t="shared" si="38"/>
        <v>6.375</v>
      </c>
      <c r="J64" s="12">
        <f t="shared" si="39"/>
        <v>18.5</v>
      </c>
      <c r="K64" s="12">
        <f t="shared" si="40"/>
        <v>15.725</v>
      </c>
      <c r="L64" s="13">
        <f t="shared" si="41"/>
        <v>4.1728695809085581</v>
      </c>
      <c r="M64" s="10">
        <v>6</v>
      </c>
      <c r="N64" s="11">
        <f t="shared" si="42"/>
        <v>5.0999999999999996</v>
      </c>
      <c r="O64" s="10">
        <v>6</v>
      </c>
      <c r="P64" s="11">
        <f t="shared" si="43"/>
        <v>5.0999999999999996</v>
      </c>
      <c r="Q64" s="10">
        <v>6.5</v>
      </c>
      <c r="R64" s="11">
        <f t="shared" si="44"/>
        <v>5.5250000000000004</v>
      </c>
      <c r="S64" s="12">
        <f t="shared" si="45"/>
        <v>18.5</v>
      </c>
      <c r="T64" s="12">
        <f t="shared" si="46"/>
        <v>15.725</v>
      </c>
      <c r="U64" s="13">
        <f t="shared" si="47"/>
        <v>4.1728695809085581</v>
      </c>
      <c r="V64" s="10">
        <v>5</v>
      </c>
      <c r="W64" s="11">
        <f t="shared" si="48"/>
        <v>4.25</v>
      </c>
      <c r="X64" s="10">
        <v>4.5</v>
      </c>
      <c r="Y64" s="11">
        <f t="shared" si="49"/>
        <v>3.8250000000000002</v>
      </c>
      <c r="Z64" s="10">
        <v>5</v>
      </c>
      <c r="AA64" s="11">
        <f t="shared" si="50"/>
        <v>4.25</v>
      </c>
      <c r="AB64" s="12">
        <f t="shared" si="51"/>
        <v>14.5</v>
      </c>
      <c r="AC64" s="12">
        <f t="shared" si="52"/>
        <v>12.324999999999999</v>
      </c>
      <c r="AD64" s="13">
        <f t="shared" si="53"/>
        <v>3.2706275093607609</v>
      </c>
      <c r="AE64" s="10">
        <v>5.5</v>
      </c>
      <c r="AF64" s="11">
        <f t="shared" si="54"/>
        <v>4.6749999999999998</v>
      </c>
      <c r="AG64" s="10">
        <v>5</v>
      </c>
      <c r="AH64" s="11">
        <f t="shared" si="55"/>
        <v>4.25</v>
      </c>
      <c r="AI64" s="10">
        <v>4</v>
      </c>
      <c r="AJ64" s="11">
        <f t="shared" si="56"/>
        <v>3.4</v>
      </c>
      <c r="AK64" s="12">
        <f t="shared" si="57"/>
        <v>14.5</v>
      </c>
      <c r="AL64" s="12">
        <f t="shared" si="58"/>
        <v>12.325000000000001</v>
      </c>
      <c r="AM64" s="13">
        <f t="shared" si="59"/>
        <v>3.2706275093607617</v>
      </c>
      <c r="AN64" s="14">
        <f t="shared" si="60"/>
        <v>66</v>
      </c>
      <c r="AO64" s="11">
        <f t="shared" si="69"/>
        <v>56.1</v>
      </c>
      <c r="AP64" s="15">
        <f t="shared" si="61"/>
        <v>15.725</v>
      </c>
      <c r="AQ64" s="16">
        <f t="shared" si="62"/>
        <v>4.1728695809085581</v>
      </c>
      <c r="AR64" s="17">
        <f t="shared" si="63"/>
        <v>31.45</v>
      </c>
      <c r="AS64" s="18">
        <f t="shared" si="64"/>
        <v>8.3457391618171162</v>
      </c>
      <c r="AT64" s="15">
        <f t="shared" si="65"/>
        <v>43.774999999999999</v>
      </c>
      <c r="AU64" s="16">
        <f t="shared" si="66"/>
        <v>11.616366671177877</v>
      </c>
      <c r="AV64" s="17">
        <f t="shared" si="67"/>
        <v>56.1</v>
      </c>
      <c r="AW64" s="18">
        <f t="shared" si="68"/>
        <v>14.886994180538638</v>
      </c>
    </row>
    <row r="65" spans="1:49" ht="21.75">
      <c r="A65" s="7" t="s">
        <v>102</v>
      </c>
      <c r="B65" s="8">
        <v>1858789</v>
      </c>
      <c r="C65" s="9">
        <v>10</v>
      </c>
      <c r="D65" s="10">
        <v>47.5</v>
      </c>
      <c r="E65" s="11">
        <f t="shared" si="36"/>
        <v>40.375</v>
      </c>
      <c r="F65" s="10">
        <v>59</v>
      </c>
      <c r="G65" s="11">
        <f t="shared" si="37"/>
        <v>50.15</v>
      </c>
      <c r="H65" s="10">
        <v>57</v>
      </c>
      <c r="I65" s="11">
        <f t="shared" si="38"/>
        <v>48.45</v>
      </c>
      <c r="J65" s="12">
        <f t="shared" si="39"/>
        <v>163.5</v>
      </c>
      <c r="K65" s="12">
        <f t="shared" si="40"/>
        <v>138.97500000000002</v>
      </c>
      <c r="L65" s="13">
        <f t="shared" si="41"/>
        <v>7.4766420502811251</v>
      </c>
      <c r="M65" s="10">
        <v>51</v>
      </c>
      <c r="N65" s="11">
        <f t="shared" si="42"/>
        <v>43.35</v>
      </c>
      <c r="O65" s="10">
        <v>55</v>
      </c>
      <c r="P65" s="11">
        <f t="shared" si="43"/>
        <v>46.75</v>
      </c>
      <c r="Q65" s="10">
        <v>59.5</v>
      </c>
      <c r="R65" s="11">
        <f t="shared" si="44"/>
        <v>50.575000000000003</v>
      </c>
      <c r="S65" s="12">
        <f t="shared" si="45"/>
        <v>165.5</v>
      </c>
      <c r="T65" s="12">
        <f t="shared" si="46"/>
        <v>140.67500000000001</v>
      </c>
      <c r="U65" s="13">
        <f t="shared" si="47"/>
        <v>7.5680994453915966</v>
      </c>
      <c r="V65" s="10">
        <v>55.5</v>
      </c>
      <c r="W65" s="11">
        <f t="shared" si="48"/>
        <v>47.174999999999997</v>
      </c>
      <c r="X65" s="10">
        <v>50.5</v>
      </c>
      <c r="Y65" s="11">
        <f t="shared" si="49"/>
        <v>42.924999999999997</v>
      </c>
      <c r="Z65" s="10">
        <v>46</v>
      </c>
      <c r="AA65" s="11">
        <f t="shared" si="50"/>
        <v>39.1</v>
      </c>
      <c r="AB65" s="12">
        <f t="shared" si="51"/>
        <v>152</v>
      </c>
      <c r="AC65" s="12">
        <f t="shared" si="52"/>
        <v>129.19999999999999</v>
      </c>
      <c r="AD65" s="13">
        <f t="shared" si="53"/>
        <v>6.9507620283959071</v>
      </c>
      <c r="AE65" s="10">
        <v>42.5</v>
      </c>
      <c r="AF65" s="11">
        <f t="shared" si="54"/>
        <v>36.125</v>
      </c>
      <c r="AG65" s="10">
        <v>46</v>
      </c>
      <c r="AH65" s="11">
        <f t="shared" si="55"/>
        <v>39.1</v>
      </c>
      <c r="AI65" s="10">
        <v>36</v>
      </c>
      <c r="AJ65" s="11">
        <f t="shared" si="56"/>
        <v>30.6</v>
      </c>
      <c r="AK65" s="12">
        <f t="shared" si="57"/>
        <v>124.5</v>
      </c>
      <c r="AL65" s="12">
        <f t="shared" si="58"/>
        <v>105.82499999999999</v>
      </c>
      <c r="AM65" s="13">
        <f t="shared" si="59"/>
        <v>5.6932228456269103</v>
      </c>
      <c r="AN65" s="14">
        <f t="shared" si="60"/>
        <v>605.5</v>
      </c>
      <c r="AO65" s="11">
        <f t="shared" si="69"/>
        <v>514.67499999999995</v>
      </c>
      <c r="AP65" s="15">
        <f t="shared" si="61"/>
        <v>138.97500000000002</v>
      </c>
      <c r="AQ65" s="16">
        <f t="shared" si="62"/>
        <v>7.4766420502811251</v>
      </c>
      <c r="AR65" s="17">
        <f t="shared" si="63"/>
        <v>279.65000000000003</v>
      </c>
      <c r="AS65" s="18">
        <f t="shared" si="64"/>
        <v>15.044741495672721</v>
      </c>
      <c r="AT65" s="15">
        <f t="shared" si="65"/>
        <v>408.85</v>
      </c>
      <c r="AU65" s="16">
        <f t="shared" si="66"/>
        <v>21.995503524068628</v>
      </c>
      <c r="AV65" s="17">
        <f t="shared" si="67"/>
        <v>514.67499999999995</v>
      </c>
      <c r="AW65" s="18">
        <f t="shared" si="68"/>
        <v>27.688726369695541</v>
      </c>
    </row>
    <row r="66" spans="1:49" ht="21.75">
      <c r="A66" s="7" t="s">
        <v>103</v>
      </c>
      <c r="B66" s="8">
        <v>466165</v>
      </c>
      <c r="C66" s="9">
        <v>11</v>
      </c>
      <c r="D66" s="10">
        <v>17</v>
      </c>
      <c r="E66" s="11">
        <f t="shared" si="36"/>
        <v>14.45</v>
      </c>
      <c r="F66" s="10">
        <v>17</v>
      </c>
      <c r="G66" s="11">
        <f t="shared" si="37"/>
        <v>14.45</v>
      </c>
      <c r="H66" s="10">
        <v>14</v>
      </c>
      <c r="I66" s="11">
        <f t="shared" si="38"/>
        <v>11.9</v>
      </c>
      <c r="J66" s="12">
        <f t="shared" si="39"/>
        <v>48</v>
      </c>
      <c r="K66" s="12">
        <f t="shared" si="40"/>
        <v>40.799999999999997</v>
      </c>
      <c r="L66" s="13">
        <f t="shared" si="41"/>
        <v>8.752265828622912</v>
      </c>
      <c r="M66" s="10">
        <v>13.5</v>
      </c>
      <c r="N66" s="11">
        <f t="shared" si="42"/>
        <v>11.475</v>
      </c>
      <c r="O66" s="10">
        <v>16</v>
      </c>
      <c r="P66" s="11">
        <f t="shared" si="43"/>
        <v>13.6</v>
      </c>
      <c r="Q66" s="10">
        <v>16.5</v>
      </c>
      <c r="R66" s="11">
        <f t="shared" si="44"/>
        <v>14.025</v>
      </c>
      <c r="S66" s="12">
        <f t="shared" si="45"/>
        <v>46</v>
      </c>
      <c r="T66" s="12">
        <f t="shared" si="46"/>
        <v>39.1</v>
      </c>
      <c r="U66" s="13">
        <f t="shared" si="47"/>
        <v>8.3875880857636247</v>
      </c>
      <c r="V66" s="10">
        <v>13</v>
      </c>
      <c r="W66" s="11">
        <f t="shared" si="48"/>
        <v>11.05</v>
      </c>
      <c r="X66" s="10">
        <v>15.5</v>
      </c>
      <c r="Y66" s="11">
        <f t="shared" si="49"/>
        <v>13.175000000000001</v>
      </c>
      <c r="Z66" s="10">
        <v>14.5</v>
      </c>
      <c r="AA66" s="11">
        <f t="shared" si="50"/>
        <v>12.324999999999999</v>
      </c>
      <c r="AB66" s="12">
        <f t="shared" si="51"/>
        <v>43</v>
      </c>
      <c r="AC66" s="12">
        <f t="shared" si="52"/>
        <v>36.549999999999997</v>
      </c>
      <c r="AD66" s="13">
        <f t="shared" si="53"/>
        <v>7.8405714714746919</v>
      </c>
      <c r="AE66" s="10">
        <v>16.5</v>
      </c>
      <c r="AF66" s="11">
        <f t="shared" si="54"/>
        <v>14.025</v>
      </c>
      <c r="AG66" s="10">
        <v>13.5</v>
      </c>
      <c r="AH66" s="11">
        <f t="shared" si="55"/>
        <v>11.475</v>
      </c>
      <c r="AI66" s="10">
        <v>12.5</v>
      </c>
      <c r="AJ66" s="11">
        <f t="shared" si="56"/>
        <v>10.625</v>
      </c>
      <c r="AK66" s="12">
        <f t="shared" si="57"/>
        <v>42.5</v>
      </c>
      <c r="AL66" s="12">
        <f t="shared" si="58"/>
        <v>36.125</v>
      </c>
      <c r="AM66" s="13">
        <f t="shared" si="59"/>
        <v>7.7494020357598705</v>
      </c>
      <c r="AN66" s="14">
        <f t="shared" si="60"/>
        <v>179.5</v>
      </c>
      <c r="AO66" s="11">
        <f>AN66-(AN66*35/100)</f>
        <v>116.675</v>
      </c>
      <c r="AP66" s="15">
        <f t="shared" si="61"/>
        <v>40.799999999999997</v>
      </c>
      <c r="AQ66" s="16">
        <f t="shared" si="62"/>
        <v>8.752265828622912</v>
      </c>
      <c r="AR66" s="17">
        <f t="shared" si="63"/>
        <v>79.900000000000006</v>
      </c>
      <c r="AS66" s="18">
        <f t="shared" si="64"/>
        <v>17.139853914386535</v>
      </c>
      <c r="AT66" s="15">
        <f t="shared" si="65"/>
        <v>116.45</v>
      </c>
      <c r="AU66" s="16">
        <f t="shared" si="66"/>
        <v>24.980425385861231</v>
      </c>
      <c r="AV66" s="17">
        <f t="shared" si="67"/>
        <v>152.57499999999999</v>
      </c>
      <c r="AW66" s="18">
        <f t="shared" si="68"/>
        <v>32.729827421621103</v>
      </c>
    </row>
    <row r="67" spans="1:49" ht="21.75">
      <c r="A67" s="7" t="s">
        <v>104</v>
      </c>
      <c r="B67" s="8">
        <v>504485</v>
      </c>
      <c r="C67" s="9">
        <v>11</v>
      </c>
      <c r="D67" s="10">
        <v>21.5</v>
      </c>
      <c r="E67" s="11">
        <f t="shared" si="36"/>
        <v>18.274999999999999</v>
      </c>
      <c r="F67" s="10">
        <v>20.5</v>
      </c>
      <c r="G67" s="11">
        <f t="shared" si="37"/>
        <v>17.425000000000001</v>
      </c>
      <c r="H67" s="10">
        <v>19.5</v>
      </c>
      <c r="I67" s="11">
        <f t="shared" si="38"/>
        <v>16.574999999999999</v>
      </c>
      <c r="J67" s="12">
        <f t="shared" si="39"/>
        <v>61.5</v>
      </c>
      <c r="K67" s="12">
        <f t="shared" si="40"/>
        <v>52.275000000000006</v>
      </c>
      <c r="L67" s="13">
        <f t="shared" si="41"/>
        <v>10.362052390061152</v>
      </c>
      <c r="M67" s="10">
        <v>21</v>
      </c>
      <c r="N67" s="11">
        <f t="shared" si="42"/>
        <v>17.850000000000001</v>
      </c>
      <c r="O67" s="10">
        <v>19.5</v>
      </c>
      <c r="P67" s="11">
        <f t="shared" si="43"/>
        <v>16.574999999999999</v>
      </c>
      <c r="Q67" s="10">
        <v>26</v>
      </c>
      <c r="R67" s="11">
        <f t="shared" si="44"/>
        <v>22.1</v>
      </c>
      <c r="S67" s="12">
        <f t="shared" si="45"/>
        <v>66.5</v>
      </c>
      <c r="T67" s="12">
        <f t="shared" si="46"/>
        <v>56.524999999999999</v>
      </c>
      <c r="U67" s="13">
        <f t="shared" si="47"/>
        <v>11.20449567380596</v>
      </c>
      <c r="V67" s="10">
        <v>19</v>
      </c>
      <c r="W67" s="11">
        <f t="shared" si="48"/>
        <v>16.149999999999999</v>
      </c>
      <c r="X67" s="10">
        <v>17</v>
      </c>
      <c r="Y67" s="11">
        <f t="shared" si="49"/>
        <v>14.45</v>
      </c>
      <c r="Z67" s="10">
        <v>17</v>
      </c>
      <c r="AA67" s="11">
        <f t="shared" si="50"/>
        <v>14.45</v>
      </c>
      <c r="AB67" s="12">
        <f t="shared" si="51"/>
        <v>53</v>
      </c>
      <c r="AC67" s="12">
        <f t="shared" si="52"/>
        <v>45.05</v>
      </c>
      <c r="AD67" s="13">
        <f t="shared" si="53"/>
        <v>8.9298988076949755</v>
      </c>
      <c r="AE67" s="10">
        <v>18.5</v>
      </c>
      <c r="AF67" s="11">
        <f t="shared" si="54"/>
        <v>15.725</v>
      </c>
      <c r="AG67" s="10">
        <v>24.5</v>
      </c>
      <c r="AH67" s="11">
        <f t="shared" si="55"/>
        <v>20.824999999999999</v>
      </c>
      <c r="AI67" s="10">
        <v>20.5</v>
      </c>
      <c r="AJ67" s="11">
        <f t="shared" si="56"/>
        <v>17.425000000000001</v>
      </c>
      <c r="AK67" s="12">
        <f t="shared" si="57"/>
        <v>63.5</v>
      </c>
      <c r="AL67" s="12">
        <f t="shared" si="58"/>
        <v>53.974999999999994</v>
      </c>
      <c r="AM67" s="13">
        <f t="shared" si="59"/>
        <v>10.699029703559074</v>
      </c>
      <c r="AN67" s="14">
        <f t="shared" si="60"/>
        <v>244.5</v>
      </c>
      <c r="AO67" s="11">
        <f t="shared" ref="AO67:AO79" si="70">AN67-(AN67*15/100)</f>
        <v>207.82499999999999</v>
      </c>
      <c r="AP67" s="15">
        <f t="shared" si="61"/>
        <v>52.275000000000006</v>
      </c>
      <c r="AQ67" s="16">
        <f t="shared" si="62"/>
        <v>10.362052390061152</v>
      </c>
      <c r="AR67" s="17">
        <f t="shared" si="63"/>
        <v>108.80000000000001</v>
      </c>
      <c r="AS67" s="18">
        <f t="shared" si="64"/>
        <v>21.56654806386711</v>
      </c>
      <c r="AT67" s="15">
        <f t="shared" si="65"/>
        <v>153.85</v>
      </c>
      <c r="AU67" s="16">
        <f t="shared" si="66"/>
        <v>30.496446871562085</v>
      </c>
      <c r="AV67" s="17">
        <f t="shared" si="67"/>
        <v>207.82499999999999</v>
      </c>
      <c r="AW67" s="18">
        <f t="shared" si="68"/>
        <v>41.195476575121162</v>
      </c>
    </row>
    <row r="68" spans="1:49" ht="21.75">
      <c r="A68" s="7" t="s">
        <v>105</v>
      </c>
      <c r="B68" s="8">
        <v>1553363</v>
      </c>
      <c r="C68" s="9">
        <v>11</v>
      </c>
      <c r="D68" s="10">
        <v>45.5</v>
      </c>
      <c r="E68" s="11">
        <f t="shared" ref="E68:E80" si="71">D68-(D68*15/100)</f>
        <v>38.674999999999997</v>
      </c>
      <c r="F68" s="10">
        <v>39</v>
      </c>
      <c r="G68" s="11">
        <f t="shared" ref="G68:G80" si="72">F68-(F68*15/100)</f>
        <v>33.15</v>
      </c>
      <c r="H68" s="10">
        <v>34.5</v>
      </c>
      <c r="I68" s="11">
        <f t="shared" ref="I68:I80" si="73">H68-(H68*15/100)</f>
        <v>29.324999999999999</v>
      </c>
      <c r="J68" s="12">
        <f t="shared" ref="J68:J81" si="74">SUM(D68,F68,H68)</f>
        <v>119</v>
      </c>
      <c r="K68" s="12">
        <f t="shared" ref="K68:K81" si="75">SUM(E68,G68,I68)</f>
        <v>101.14999999999999</v>
      </c>
      <c r="L68" s="13">
        <f t="shared" ref="L68:L81" si="76">(SUM(E68,G68,I68))/$B68*100000</f>
        <v>6.5116782104376112</v>
      </c>
      <c r="M68" s="10">
        <v>48</v>
      </c>
      <c r="N68" s="11">
        <f t="shared" ref="N68:N80" si="77">M68-(M68*15/100)</f>
        <v>40.799999999999997</v>
      </c>
      <c r="O68" s="10">
        <v>50.5</v>
      </c>
      <c r="P68" s="11">
        <f t="shared" ref="P68:P80" si="78">O68-(O68*15/100)</f>
        <v>42.924999999999997</v>
      </c>
      <c r="Q68" s="10">
        <v>46.5</v>
      </c>
      <c r="R68" s="11">
        <f t="shared" ref="R68:R80" si="79">Q68-(Q68*15/100)</f>
        <v>39.524999999999999</v>
      </c>
      <c r="S68" s="12">
        <f t="shared" ref="S68:S80" si="80">SUM(M68,O68,Q68)</f>
        <v>145</v>
      </c>
      <c r="T68" s="12">
        <f t="shared" ref="T68:T80" si="81">SUM(N68,P68,R68)</f>
        <v>123.25</v>
      </c>
      <c r="U68" s="13">
        <f t="shared" ref="U68:U81" si="82">(SUM(N68,P68,R68))/$B68*100000</f>
        <v>7.9343978194407869</v>
      </c>
      <c r="V68" s="10">
        <v>48.5</v>
      </c>
      <c r="W68" s="11">
        <f t="shared" ref="W68:W80" si="83">V68-(V68*15/100)</f>
        <v>41.225000000000001</v>
      </c>
      <c r="X68" s="10">
        <v>43.5</v>
      </c>
      <c r="Y68" s="11">
        <f t="shared" ref="Y68:Y80" si="84">X68-(X68*15/100)</f>
        <v>36.975000000000001</v>
      </c>
      <c r="Z68" s="10">
        <v>45.5</v>
      </c>
      <c r="AA68" s="11">
        <f t="shared" ref="AA68:AA80" si="85">Z68-(Z68*15/100)</f>
        <v>38.674999999999997</v>
      </c>
      <c r="AB68" s="12">
        <f t="shared" ref="AB68:AB80" si="86">SUM(V68,X68,Z68)</f>
        <v>137.5</v>
      </c>
      <c r="AC68" s="12">
        <f t="shared" ref="AC68:AC80" si="87">SUM(W68,Y68,AA68)</f>
        <v>116.875</v>
      </c>
      <c r="AD68" s="13">
        <f t="shared" ref="AD68:AD81" si="88">(SUM(W68,Y68,AA68))/$B68*100000</f>
        <v>7.5239979322283332</v>
      </c>
      <c r="AE68" s="10">
        <v>41</v>
      </c>
      <c r="AF68" s="11">
        <f t="shared" ref="AF68:AF80" si="89">AE68-(AE68*15/100)</f>
        <v>34.85</v>
      </c>
      <c r="AG68" s="10">
        <v>51.5</v>
      </c>
      <c r="AH68" s="11">
        <f t="shared" ref="AH68:AH80" si="90">AG68-(AG68*15/100)</f>
        <v>43.774999999999999</v>
      </c>
      <c r="AI68" s="10">
        <v>42.5</v>
      </c>
      <c r="AJ68" s="11">
        <f t="shared" ref="AJ68:AJ80" si="91">AI68-(AI68*15/100)</f>
        <v>36.125</v>
      </c>
      <c r="AK68" s="12">
        <f t="shared" ref="AK68:AK81" si="92">SUM(AE68,AG68,AI68)</f>
        <v>135</v>
      </c>
      <c r="AL68" s="12">
        <f t="shared" ref="AL68:AL81" si="93">SUM(AF68,AH68,AJ68)</f>
        <v>114.75</v>
      </c>
      <c r="AM68" s="13">
        <f t="shared" ref="AM68:AM81" si="94">(SUM(AF68,AH68,AJ68))/$B68*100000</f>
        <v>7.3871979698241814</v>
      </c>
      <c r="AN68" s="14">
        <f t="shared" ref="AN68:AN81" si="95">M68+O68+Q68+V68+X68+Z68+AE68+AG68+AI68+D68+F68+H68</f>
        <v>536.5</v>
      </c>
      <c r="AO68" s="11">
        <f t="shared" si="70"/>
        <v>456.02499999999998</v>
      </c>
      <c r="AP68" s="15">
        <f t="shared" ref="AP68:AP81" si="96">SUM(K68)</f>
        <v>101.14999999999999</v>
      </c>
      <c r="AQ68" s="16">
        <f t="shared" ref="AQ68:AQ81" si="97">SUM(L68)</f>
        <v>6.5116782104376112</v>
      </c>
      <c r="AR68" s="17">
        <f t="shared" ref="AR68:AR81" si="98">SUM(T68,K68)</f>
        <v>224.39999999999998</v>
      </c>
      <c r="AS68" s="18">
        <f t="shared" ref="AS68:AS81" si="99">SUM(U68,L68)</f>
        <v>14.446076029878398</v>
      </c>
      <c r="AT68" s="15">
        <f t="shared" ref="AT68:AT81" si="100">SUM(T68,AC68,K68)</f>
        <v>341.27499999999998</v>
      </c>
      <c r="AU68" s="16">
        <f t="shared" ref="AU68:AU81" si="101">SUM(U68,AD68,L68)</f>
        <v>21.970073962106731</v>
      </c>
      <c r="AV68" s="17">
        <f t="shared" ref="AV68:AV81" si="102">SUM(T68,AC68,AL68,K68)</f>
        <v>456.02499999999998</v>
      </c>
      <c r="AW68" s="18">
        <f t="shared" ref="AW68:AW81" si="103">(SUM(N68,P68,R68,W68,Y68,AA68,AF68,AH68,AJ68,E68,G68,I68))/B68*100000</f>
        <v>29.35727193193091</v>
      </c>
    </row>
    <row r="69" spans="1:49" ht="21.75">
      <c r="A69" s="7" t="s">
        <v>106</v>
      </c>
      <c r="B69" s="8">
        <v>262920</v>
      </c>
      <c r="C69" s="9">
        <v>11</v>
      </c>
      <c r="D69" s="10">
        <v>3</v>
      </c>
      <c r="E69" s="11">
        <f t="shared" si="71"/>
        <v>2.5499999999999998</v>
      </c>
      <c r="F69" s="10">
        <v>9.5</v>
      </c>
      <c r="G69" s="11">
        <f t="shared" si="72"/>
        <v>8.0749999999999993</v>
      </c>
      <c r="H69" s="10">
        <v>9</v>
      </c>
      <c r="I69" s="11">
        <f t="shared" si="73"/>
        <v>7.65</v>
      </c>
      <c r="J69" s="12">
        <f t="shared" si="74"/>
        <v>21.5</v>
      </c>
      <c r="K69" s="12">
        <f t="shared" si="75"/>
        <v>18.274999999999999</v>
      </c>
      <c r="L69" s="13">
        <f t="shared" si="76"/>
        <v>6.9507835082914955</v>
      </c>
      <c r="M69" s="10">
        <v>7.5</v>
      </c>
      <c r="N69" s="11">
        <f t="shared" si="77"/>
        <v>6.375</v>
      </c>
      <c r="O69" s="10">
        <v>9</v>
      </c>
      <c r="P69" s="11">
        <f t="shared" si="78"/>
        <v>7.65</v>
      </c>
      <c r="Q69" s="10">
        <v>8</v>
      </c>
      <c r="R69" s="11">
        <f t="shared" si="79"/>
        <v>6.8</v>
      </c>
      <c r="S69" s="12">
        <f t="shared" si="80"/>
        <v>24.5</v>
      </c>
      <c r="T69" s="12">
        <f t="shared" si="81"/>
        <v>20.824999999999999</v>
      </c>
      <c r="U69" s="13">
        <f t="shared" si="82"/>
        <v>7.9206602768903078</v>
      </c>
      <c r="V69" s="10">
        <v>8.5</v>
      </c>
      <c r="W69" s="11">
        <f t="shared" si="83"/>
        <v>7.2249999999999996</v>
      </c>
      <c r="X69" s="10">
        <v>9.5</v>
      </c>
      <c r="Y69" s="11">
        <f t="shared" si="84"/>
        <v>8.0749999999999993</v>
      </c>
      <c r="Z69" s="10">
        <v>5</v>
      </c>
      <c r="AA69" s="11">
        <f t="shared" si="85"/>
        <v>4.25</v>
      </c>
      <c r="AB69" s="12">
        <f t="shared" si="86"/>
        <v>23</v>
      </c>
      <c r="AC69" s="12">
        <f t="shared" si="87"/>
        <v>19.549999999999997</v>
      </c>
      <c r="AD69" s="13">
        <f t="shared" si="88"/>
        <v>7.4357218925909008</v>
      </c>
      <c r="AE69" s="10">
        <v>6</v>
      </c>
      <c r="AF69" s="11">
        <f t="shared" si="89"/>
        <v>5.0999999999999996</v>
      </c>
      <c r="AG69" s="10">
        <v>5.5</v>
      </c>
      <c r="AH69" s="11">
        <f t="shared" si="90"/>
        <v>4.6749999999999998</v>
      </c>
      <c r="AI69" s="10">
        <v>5.5</v>
      </c>
      <c r="AJ69" s="11">
        <f t="shared" si="91"/>
        <v>4.6749999999999998</v>
      </c>
      <c r="AK69" s="12">
        <f t="shared" si="92"/>
        <v>17</v>
      </c>
      <c r="AL69" s="12">
        <f t="shared" si="93"/>
        <v>14.45</v>
      </c>
      <c r="AM69" s="13">
        <f t="shared" si="94"/>
        <v>5.4959683553932752</v>
      </c>
      <c r="AN69" s="14">
        <f t="shared" si="95"/>
        <v>86</v>
      </c>
      <c r="AO69" s="11">
        <f t="shared" si="70"/>
        <v>73.099999999999994</v>
      </c>
      <c r="AP69" s="15">
        <f t="shared" si="96"/>
        <v>18.274999999999999</v>
      </c>
      <c r="AQ69" s="16">
        <f t="shared" si="97"/>
        <v>6.9507835082914955</v>
      </c>
      <c r="AR69" s="17">
        <f t="shared" si="98"/>
        <v>39.099999999999994</v>
      </c>
      <c r="AS69" s="18">
        <f t="shared" si="99"/>
        <v>14.871443785181803</v>
      </c>
      <c r="AT69" s="15">
        <f t="shared" si="100"/>
        <v>58.65</v>
      </c>
      <c r="AU69" s="16">
        <f t="shared" si="101"/>
        <v>22.307165677772701</v>
      </c>
      <c r="AV69" s="17">
        <f t="shared" si="102"/>
        <v>73.099999999999994</v>
      </c>
      <c r="AW69" s="18">
        <f t="shared" si="103"/>
        <v>27.803134033165982</v>
      </c>
    </row>
    <row r="70" spans="1:49" ht="21.75">
      <c r="A70" s="7" t="s">
        <v>107</v>
      </c>
      <c r="B70" s="8">
        <v>388241</v>
      </c>
      <c r="C70" s="9">
        <v>11</v>
      </c>
      <c r="D70" s="10">
        <v>10</v>
      </c>
      <c r="E70" s="11">
        <f t="shared" si="71"/>
        <v>8.5</v>
      </c>
      <c r="F70" s="10">
        <v>16</v>
      </c>
      <c r="G70" s="11">
        <f t="shared" si="72"/>
        <v>13.6</v>
      </c>
      <c r="H70" s="10">
        <v>14</v>
      </c>
      <c r="I70" s="11">
        <f t="shared" si="73"/>
        <v>11.9</v>
      </c>
      <c r="J70" s="12">
        <f t="shared" si="74"/>
        <v>40</v>
      </c>
      <c r="K70" s="12">
        <f t="shared" si="75"/>
        <v>34</v>
      </c>
      <c r="L70" s="13">
        <f t="shared" si="76"/>
        <v>8.7574470496418471</v>
      </c>
      <c r="M70" s="10">
        <v>17</v>
      </c>
      <c r="N70" s="11">
        <f t="shared" si="77"/>
        <v>14.45</v>
      </c>
      <c r="O70" s="10">
        <v>16</v>
      </c>
      <c r="P70" s="11">
        <f t="shared" si="78"/>
        <v>13.6</v>
      </c>
      <c r="Q70" s="10">
        <v>18</v>
      </c>
      <c r="R70" s="11">
        <f t="shared" si="79"/>
        <v>15.3</v>
      </c>
      <c r="S70" s="12">
        <f t="shared" si="80"/>
        <v>51</v>
      </c>
      <c r="T70" s="12">
        <f t="shared" si="81"/>
        <v>43.349999999999994</v>
      </c>
      <c r="U70" s="13">
        <f t="shared" si="82"/>
        <v>11.165744988293353</v>
      </c>
      <c r="V70" s="10">
        <v>12.5</v>
      </c>
      <c r="W70" s="11">
        <f t="shared" si="83"/>
        <v>10.625</v>
      </c>
      <c r="X70" s="10">
        <v>18</v>
      </c>
      <c r="Y70" s="11">
        <f t="shared" si="84"/>
        <v>15.3</v>
      </c>
      <c r="Z70" s="10">
        <v>13.5</v>
      </c>
      <c r="AA70" s="11">
        <f t="shared" si="85"/>
        <v>11.475</v>
      </c>
      <c r="AB70" s="12">
        <f t="shared" si="86"/>
        <v>44</v>
      </c>
      <c r="AC70" s="12">
        <f t="shared" si="87"/>
        <v>37.4</v>
      </c>
      <c r="AD70" s="13">
        <f t="shared" si="88"/>
        <v>9.6331917546060293</v>
      </c>
      <c r="AE70" s="10">
        <v>15.5</v>
      </c>
      <c r="AF70" s="11">
        <f t="shared" si="89"/>
        <v>13.175000000000001</v>
      </c>
      <c r="AG70" s="10">
        <v>12</v>
      </c>
      <c r="AH70" s="11">
        <f t="shared" si="90"/>
        <v>10.199999999999999</v>
      </c>
      <c r="AI70" s="10">
        <v>10.5</v>
      </c>
      <c r="AJ70" s="11">
        <f t="shared" si="91"/>
        <v>8.9250000000000007</v>
      </c>
      <c r="AK70" s="12">
        <f t="shared" si="92"/>
        <v>38</v>
      </c>
      <c r="AL70" s="12">
        <f t="shared" si="93"/>
        <v>32.299999999999997</v>
      </c>
      <c r="AM70" s="13">
        <f t="shared" si="94"/>
        <v>8.3195746971597533</v>
      </c>
      <c r="AN70" s="14">
        <f t="shared" si="95"/>
        <v>173</v>
      </c>
      <c r="AO70" s="11">
        <f t="shared" si="70"/>
        <v>147.05000000000001</v>
      </c>
      <c r="AP70" s="15">
        <f t="shared" si="96"/>
        <v>34</v>
      </c>
      <c r="AQ70" s="16">
        <f t="shared" si="97"/>
        <v>8.7574470496418471</v>
      </c>
      <c r="AR70" s="17">
        <f t="shared" si="98"/>
        <v>77.349999999999994</v>
      </c>
      <c r="AS70" s="18">
        <f t="shared" si="99"/>
        <v>19.923192037935202</v>
      </c>
      <c r="AT70" s="15">
        <f t="shared" si="100"/>
        <v>114.75</v>
      </c>
      <c r="AU70" s="16">
        <f t="shared" si="101"/>
        <v>29.556383792541229</v>
      </c>
      <c r="AV70" s="17">
        <f t="shared" si="102"/>
        <v>147.05000000000001</v>
      </c>
      <c r="AW70" s="18">
        <f t="shared" si="103"/>
        <v>37.875958489700977</v>
      </c>
    </row>
    <row r="71" spans="1:49" ht="21.75">
      <c r="A71" s="7" t="s">
        <v>108</v>
      </c>
      <c r="B71" s="8">
        <v>176278</v>
      </c>
      <c r="C71" s="9">
        <v>11</v>
      </c>
      <c r="D71" s="10">
        <v>4</v>
      </c>
      <c r="E71" s="11">
        <f t="shared" si="71"/>
        <v>3.4</v>
      </c>
      <c r="F71" s="10">
        <v>6</v>
      </c>
      <c r="G71" s="11">
        <f t="shared" si="72"/>
        <v>5.0999999999999996</v>
      </c>
      <c r="H71" s="10">
        <v>2.5</v>
      </c>
      <c r="I71" s="11">
        <f t="shared" si="73"/>
        <v>2.125</v>
      </c>
      <c r="J71" s="12">
        <f t="shared" si="74"/>
        <v>12.5</v>
      </c>
      <c r="K71" s="12">
        <f t="shared" si="75"/>
        <v>10.625</v>
      </c>
      <c r="L71" s="13">
        <f t="shared" si="76"/>
        <v>6.0274112481421396</v>
      </c>
      <c r="M71" s="10">
        <v>4</v>
      </c>
      <c r="N71" s="11">
        <f t="shared" si="77"/>
        <v>3.4</v>
      </c>
      <c r="O71" s="10">
        <v>4</v>
      </c>
      <c r="P71" s="11">
        <f t="shared" si="78"/>
        <v>3.4</v>
      </c>
      <c r="Q71" s="10">
        <v>4.5</v>
      </c>
      <c r="R71" s="11">
        <f t="shared" si="79"/>
        <v>3.8250000000000002</v>
      </c>
      <c r="S71" s="12">
        <f t="shared" si="80"/>
        <v>12.5</v>
      </c>
      <c r="T71" s="12">
        <f t="shared" si="81"/>
        <v>10.625</v>
      </c>
      <c r="U71" s="13">
        <f t="shared" si="82"/>
        <v>6.0274112481421396</v>
      </c>
      <c r="V71" s="10">
        <v>4.5</v>
      </c>
      <c r="W71" s="11">
        <f t="shared" si="83"/>
        <v>3.8250000000000002</v>
      </c>
      <c r="X71" s="10">
        <v>5.5</v>
      </c>
      <c r="Y71" s="11">
        <f t="shared" si="84"/>
        <v>4.6749999999999998</v>
      </c>
      <c r="Z71" s="10">
        <v>3</v>
      </c>
      <c r="AA71" s="11">
        <f t="shared" si="85"/>
        <v>2.5499999999999998</v>
      </c>
      <c r="AB71" s="12">
        <f t="shared" si="86"/>
        <v>13</v>
      </c>
      <c r="AC71" s="12">
        <f t="shared" si="87"/>
        <v>11.05</v>
      </c>
      <c r="AD71" s="13">
        <f t="shared" si="88"/>
        <v>6.2685076980678245</v>
      </c>
      <c r="AE71" s="10">
        <v>4</v>
      </c>
      <c r="AF71" s="11">
        <f t="shared" si="89"/>
        <v>3.4</v>
      </c>
      <c r="AG71" s="10">
        <v>4</v>
      </c>
      <c r="AH71" s="11">
        <f t="shared" si="90"/>
        <v>3.4</v>
      </c>
      <c r="AI71" s="10">
        <v>1.5</v>
      </c>
      <c r="AJ71" s="11">
        <f t="shared" si="91"/>
        <v>1.2749999999999999</v>
      </c>
      <c r="AK71" s="12">
        <f t="shared" si="92"/>
        <v>9.5</v>
      </c>
      <c r="AL71" s="12">
        <f t="shared" si="93"/>
        <v>8.0749999999999993</v>
      </c>
      <c r="AM71" s="13">
        <f t="shared" si="94"/>
        <v>4.5808325485880248</v>
      </c>
      <c r="AN71" s="14">
        <f t="shared" si="95"/>
        <v>47.5</v>
      </c>
      <c r="AO71" s="11">
        <f t="shared" si="70"/>
        <v>40.375</v>
      </c>
      <c r="AP71" s="15">
        <f t="shared" si="96"/>
        <v>10.625</v>
      </c>
      <c r="AQ71" s="16">
        <f t="shared" si="97"/>
        <v>6.0274112481421396</v>
      </c>
      <c r="AR71" s="17">
        <f t="shared" si="98"/>
        <v>21.25</v>
      </c>
      <c r="AS71" s="18">
        <f t="shared" si="99"/>
        <v>12.054822496284279</v>
      </c>
      <c r="AT71" s="15">
        <f t="shared" si="100"/>
        <v>32.299999999999997</v>
      </c>
      <c r="AU71" s="16">
        <f t="shared" si="101"/>
        <v>18.323330194352103</v>
      </c>
      <c r="AV71" s="17">
        <f t="shared" si="102"/>
        <v>40.375</v>
      </c>
      <c r="AW71" s="18">
        <f t="shared" si="103"/>
        <v>22.90416274294013</v>
      </c>
    </row>
    <row r="72" spans="1:49" ht="21.75">
      <c r="A72" s="7" t="s">
        <v>109</v>
      </c>
      <c r="B72" s="8">
        <v>1048685</v>
      </c>
      <c r="C72" s="9">
        <v>11</v>
      </c>
      <c r="D72" s="10">
        <v>33</v>
      </c>
      <c r="E72" s="11">
        <f t="shared" si="71"/>
        <v>28.05</v>
      </c>
      <c r="F72" s="10">
        <v>31</v>
      </c>
      <c r="G72" s="11">
        <f t="shared" si="72"/>
        <v>26.35</v>
      </c>
      <c r="H72" s="10">
        <v>34</v>
      </c>
      <c r="I72" s="11">
        <f t="shared" si="73"/>
        <v>28.9</v>
      </c>
      <c r="J72" s="12">
        <f t="shared" si="74"/>
        <v>98</v>
      </c>
      <c r="K72" s="12">
        <f t="shared" si="75"/>
        <v>83.300000000000011</v>
      </c>
      <c r="L72" s="13">
        <f t="shared" si="76"/>
        <v>7.9432813475924622</v>
      </c>
      <c r="M72" s="10">
        <v>36</v>
      </c>
      <c r="N72" s="11">
        <f t="shared" si="77"/>
        <v>30.6</v>
      </c>
      <c r="O72" s="10">
        <v>34.5</v>
      </c>
      <c r="P72" s="11">
        <f t="shared" si="78"/>
        <v>29.324999999999999</v>
      </c>
      <c r="Q72" s="10">
        <v>45.5</v>
      </c>
      <c r="R72" s="11">
        <f t="shared" si="79"/>
        <v>38.674999999999997</v>
      </c>
      <c r="S72" s="12">
        <f t="shared" si="80"/>
        <v>116</v>
      </c>
      <c r="T72" s="12">
        <f t="shared" si="81"/>
        <v>98.6</v>
      </c>
      <c r="U72" s="13">
        <f t="shared" si="82"/>
        <v>9.4022513910278107</v>
      </c>
      <c r="V72" s="10">
        <v>38.5</v>
      </c>
      <c r="W72" s="11">
        <f t="shared" si="83"/>
        <v>32.725000000000001</v>
      </c>
      <c r="X72" s="10">
        <v>37</v>
      </c>
      <c r="Y72" s="11">
        <f t="shared" si="84"/>
        <v>31.45</v>
      </c>
      <c r="Z72" s="10">
        <v>33</v>
      </c>
      <c r="AA72" s="11">
        <f t="shared" si="85"/>
        <v>28.05</v>
      </c>
      <c r="AB72" s="12">
        <f t="shared" si="86"/>
        <v>108.5</v>
      </c>
      <c r="AC72" s="12">
        <f t="shared" si="87"/>
        <v>92.224999999999994</v>
      </c>
      <c r="AD72" s="13">
        <f t="shared" si="88"/>
        <v>8.7943472062630814</v>
      </c>
      <c r="AE72" s="10">
        <v>38.5</v>
      </c>
      <c r="AF72" s="11">
        <f t="shared" si="89"/>
        <v>32.725000000000001</v>
      </c>
      <c r="AG72" s="10">
        <v>37</v>
      </c>
      <c r="AH72" s="11">
        <f t="shared" si="90"/>
        <v>31.45</v>
      </c>
      <c r="AI72" s="10">
        <v>32</v>
      </c>
      <c r="AJ72" s="11">
        <f t="shared" si="91"/>
        <v>27.2</v>
      </c>
      <c r="AK72" s="12">
        <f t="shared" si="92"/>
        <v>107.5</v>
      </c>
      <c r="AL72" s="12">
        <f t="shared" si="93"/>
        <v>91.375</v>
      </c>
      <c r="AM72" s="13">
        <f t="shared" si="94"/>
        <v>8.7132933149611169</v>
      </c>
      <c r="AN72" s="14">
        <f t="shared" si="95"/>
        <v>430</v>
      </c>
      <c r="AO72" s="11">
        <f t="shared" si="70"/>
        <v>365.5</v>
      </c>
      <c r="AP72" s="15">
        <f t="shared" si="96"/>
        <v>83.300000000000011</v>
      </c>
      <c r="AQ72" s="16">
        <f t="shared" si="97"/>
        <v>7.9432813475924622</v>
      </c>
      <c r="AR72" s="17">
        <f t="shared" si="98"/>
        <v>181.9</v>
      </c>
      <c r="AS72" s="18">
        <f t="shared" si="99"/>
        <v>17.345532738620271</v>
      </c>
      <c r="AT72" s="15">
        <f t="shared" si="100"/>
        <v>274.125</v>
      </c>
      <c r="AU72" s="16">
        <f t="shared" si="101"/>
        <v>26.139879944883354</v>
      </c>
      <c r="AV72" s="17">
        <f t="shared" si="102"/>
        <v>365.5</v>
      </c>
      <c r="AW72" s="18">
        <f t="shared" si="103"/>
        <v>34.853173259844468</v>
      </c>
    </row>
    <row r="73" spans="1:49" ht="21.75">
      <c r="A73" s="7" t="s">
        <v>110</v>
      </c>
      <c r="B73" s="8">
        <v>641152</v>
      </c>
      <c r="C73" s="9">
        <v>12</v>
      </c>
      <c r="D73" s="10">
        <v>18</v>
      </c>
      <c r="E73" s="11">
        <f t="shared" si="71"/>
        <v>15.3</v>
      </c>
      <c r="F73" s="10">
        <v>20.5</v>
      </c>
      <c r="G73" s="11">
        <f t="shared" si="72"/>
        <v>17.425000000000001</v>
      </c>
      <c r="H73" s="10">
        <v>17.5</v>
      </c>
      <c r="I73" s="11">
        <f t="shared" si="73"/>
        <v>14.875</v>
      </c>
      <c r="J73" s="12">
        <f t="shared" si="74"/>
        <v>56</v>
      </c>
      <c r="K73" s="12">
        <f t="shared" si="75"/>
        <v>47.6</v>
      </c>
      <c r="L73" s="13">
        <f t="shared" si="76"/>
        <v>7.4241365542024349</v>
      </c>
      <c r="M73" s="10">
        <v>21.5</v>
      </c>
      <c r="N73" s="11">
        <f t="shared" si="77"/>
        <v>18.274999999999999</v>
      </c>
      <c r="O73" s="10">
        <v>23.5</v>
      </c>
      <c r="P73" s="11">
        <f t="shared" si="78"/>
        <v>19.975000000000001</v>
      </c>
      <c r="Q73" s="10">
        <v>21</v>
      </c>
      <c r="R73" s="11">
        <f t="shared" si="79"/>
        <v>17.850000000000001</v>
      </c>
      <c r="S73" s="12">
        <f t="shared" si="80"/>
        <v>66</v>
      </c>
      <c r="T73" s="12">
        <f t="shared" si="81"/>
        <v>56.1</v>
      </c>
      <c r="U73" s="13">
        <f t="shared" si="82"/>
        <v>8.7498752245957281</v>
      </c>
      <c r="V73" s="10">
        <v>21.5</v>
      </c>
      <c r="W73" s="11">
        <f t="shared" si="83"/>
        <v>18.274999999999999</v>
      </c>
      <c r="X73" s="10">
        <v>20</v>
      </c>
      <c r="Y73" s="11">
        <f t="shared" si="84"/>
        <v>17</v>
      </c>
      <c r="Z73" s="10">
        <v>19</v>
      </c>
      <c r="AA73" s="11">
        <f t="shared" si="85"/>
        <v>16.149999999999999</v>
      </c>
      <c r="AB73" s="12">
        <f t="shared" si="86"/>
        <v>60.5</v>
      </c>
      <c r="AC73" s="12">
        <f t="shared" si="87"/>
        <v>51.424999999999997</v>
      </c>
      <c r="AD73" s="13">
        <f t="shared" si="88"/>
        <v>8.020718955879417</v>
      </c>
      <c r="AE73" s="10">
        <v>17.5</v>
      </c>
      <c r="AF73" s="11">
        <f t="shared" si="89"/>
        <v>14.875</v>
      </c>
      <c r="AG73" s="10">
        <v>25.5</v>
      </c>
      <c r="AH73" s="11">
        <f t="shared" si="90"/>
        <v>21.675000000000001</v>
      </c>
      <c r="AI73" s="10">
        <v>17.5</v>
      </c>
      <c r="AJ73" s="11">
        <f t="shared" si="91"/>
        <v>14.875</v>
      </c>
      <c r="AK73" s="12">
        <f t="shared" si="92"/>
        <v>60.5</v>
      </c>
      <c r="AL73" s="12">
        <f t="shared" si="93"/>
        <v>51.424999999999997</v>
      </c>
      <c r="AM73" s="13">
        <f t="shared" si="94"/>
        <v>8.020718955879417</v>
      </c>
      <c r="AN73" s="14">
        <f t="shared" si="95"/>
        <v>243</v>
      </c>
      <c r="AO73" s="11">
        <f t="shared" si="70"/>
        <v>206.55</v>
      </c>
      <c r="AP73" s="15">
        <f t="shared" si="96"/>
        <v>47.6</v>
      </c>
      <c r="AQ73" s="16">
        <f t="shared" si="97"/>
        <v>7.4241365542024349</v>
      </c>
      <c r="AR73" s="17">
        <f t="shared" si="98"/>
        <v>103.7</v>
      </c>
      <c r="AS73" s="18">
        <f t="shared" si="99"/>
        <v>16.174011778798164</v>
      </c>
      <c r="AT73" s="15">
        <f t="shared" si="100"/>
        <v>155.125</v>
      </c>
      <c r="AU73" s="16">
        <f t="shared" si="101"/>
        <v>24.194730734677577</v>
      </c>
      <c r="AV73" s="17">
        <f t="shared" si="102"/>
        <v>206.54999999999998</v>
      </c>
      <c r="AW73" s="18">
        <f t="shared" si="103"/>
        <v>32.215449690557001</v>
      </c>
    </row>
    <row r="74" spans="1:49" ht="21.75">
      <c r="A74" s="7" t="s">
        <v>111</v>
      </c>
      <c r="B74" s="8">
        <v>791733</v>
      </c>
      <c r="C74" s="9">
        <v>12</v>
      </c>
      <c r="D74" s="10">
        <v>15</v>
      </c>
      <c r="E74" s="11">
        <f t="shared" si="71"/>
        <v>12.75</v>
      </c>
      <c r="F74" s="10">
        <v>10.5</v>
      </c>
      <c r="G74" s="11">
        <f t="shared" si="72"/>
        <v>8.9250000000000007</v>
      </c>
      <c r="H74" s="10">
        <v>10.5</v>
      </c>
      <c r="I74" s="11">
        <f t="shared" si="73"/>
        <v>8.9250000000000007</v>
      </c>
      <c r="J74" s="12">
        <f t="shared" si="74"/>
        <v>36</v>
      </c>
      <c r="K74" s="12">
        <f t="shared" si="75"/>
        <v>30.6</v>
      </c>
      <c r="L74" s="13">
        <f t="shared" si="76"/>
        <v>3.8649393166635724</v>
      </c>
      <c r="M74" s="10">
        <v>11.5</v>
      </c>
      <c r="N74" s="11">
        <f t="shared" si="77"/>
        <v>9.7750000000000004</v>
      </c>
      <c r="O74" s="10">
        <v>11</v>
      </c>
      <c r="P74" s="11">
        <f t="shared" si="78"/>
        <v>9.35</v>
      </c>
      <c r="Q74" s="10">
        <v>12</v>
      </c>
      <c r="R74" s="11">
        <f t="shared" si="79"/>
        <v>10.199999999999999</v>
      </c>
      <c r="S74" s="12">
        <f t="shared" si="80"/>
        <v>34.5</v>
      </c>
      <c r="T74" s="12">
        <f t="shared" si="81"/>
        <v>29.324999999999999</v>
      </c>
      <c r="U74" s="13">
        <f t="shared" si="82"/>
        <v>3.7039001784692567</v>
      </c>
      <c r="V74" s="10">
        <v>12.5</v>
      </c>
      <c r="W74" s="11">
        <f t="shared" si="83"/>
        <v>10.625</v>
      </c>
      <c r="X74" s="10">
        <v>14</v>
      </c>
      <c r="Y74" s="11">
        <f t="shared" si="84"/>
        <v>11.9</v>
      </c>
      <c r="Z74" s="10">
        <v>12</v>
      </c>
      <c r="AA74" s="11">
        <f t="shared" si="85"/>
        <v>10.199999999999999</v>
      </c>
      <c r="AB74" s="12">
        <f t="shared" si="86"/>
        <v>38.5</v>
      </c>
      <c r="AC74" s="12">
        <f t="shared" si="87"/>
        <v>32.724999999999994</v>
      </c>
      <c r="AD74" s="13">
        <f t="shared" si="88"/>
        <v>4.1333378803207639</v>
      </c>
      <c r="AE74" s="10">
        <v>11.5</v>
      </c>
      <c r="AF74" s="11">
        <f t="shared" si="89"/>
        <v>9.7750000000000004</v>
      </c>
      <c r="AG74" s="10">
        <v>16.5</v>
      </c>
      <c r="AH74" s="11">
        <f t="shared" si="90"/>
        <v>14.025</v>
      </c>
      <c r="AI74" s="10">
        <v>10.5</v>
      </c>
      <c r="AJ74" s="11">
        <f t="shared" si="91"/>
        <v>8.9250000000000007</v>
      </c>
      <c r="AK74" s="12">
        <f t="shared" si="92"/>
        <v>38.5</v>
      </c>
      <c r="AL74" s="12">
        <f t="shared" si="93"/>
        <v>32.725000000000001</v>
      </c>
      <c r="AM74" s="13">
        <f t="shared" si="94"/>
        <v>4.1333378803207648</v>
      </c>
      <c r="AN74" s="14">
        <f t="shared" si="95"/>
        <v>147.5</v>
      </c>
      <c r="AO74" s="11">
        <f t="shared" si="70"/>
        <v>125.375</v>
      </c>
      <c r="AP74" s="15">
        <f t="shared" si="96"/>
        <v>30.6</v>
      </c>
      <c r="AQ74" s="16">
        <f t="shared" si="97"/>
        <v>3.8649393166635724</v>
      </c>
      <c r="AR74" s="17">
        <f t="shared" si="98"/>
        <v>59.924999999999997</v>
      </c>
      <c r="AS74" s="18">
        <f t="shared" si="99"/>
        <v>7.5688394951328295</v>
      </c>
      <c r="AT74" s="15">
        <f t="shared" si="100"/>
        <v>92.65</v>
      </c>
      <c r="AU74" s="16">
        <f t="shared" si="101"/>
        <v>11.702177375453594</v>
      </c>
      <c r="AV74" s="17">
        <f t="shared" si="102"/>
        <v>125.375</v>
      </c>
      <c r="AW74" s="18">
        <f t="shared" si="103"/>
        <v>15.835515255774359</v>
      </c>
    </row>
    <row r="75" spans="1:49" ht="21.75">
      <c r="A75" s="7" t="s">
        <v>112</v>
      </c>
      <c r="B75" s="8">
        <v>703847</v>
      </c>
      <c r="C75" s="9">
        <v>12</v>
      </c>
      <c r="D75" s="10">
        <v>10</v>
      </c>
      <c r="E75" s="11">
        <f t="shared" si="71"/>
        <v>8.5</v>
      </c>
      <c r="F75" s="10">
        <v>5</v>
      </c>
      <c r="G75" s="11">
        <f t="shared" si="72"/>
        <v>4.25</v>
      </c>
      <c r="H75" s="10">
        <v>5</v>
      </c>
      <c r="I75" s="11">
        <f t="shared" si="73"/>
        <v>4.25</v>
      </c>
      <c r="J75" s="12">
        <f t="shared" si="74"/>
        <v>20</v>
      </c>
      <c r="K75" s="12">
        <f t="shared" si="75"/>
        <v>17</v>
      </c>
      <c r="L75" s="13">
        <f t="shared" si="76"/>
        <v>2.4152976428115771</v>
      </c>
      <c r="M75" s="10">
        <v>7.5</v>
      </c>
      <c r="N75" s="11">
        <f t="shared" si="77"/>
        <v>6.375</v>
      </c>
      <c r="O75" s="10">
        <v>10</v>
      </c>
      <c r="P75" s="11">
        <f t="shared" si="78"/>
        <v>8.5</v>
      </c>
      <c r="Q75" s="10">
        <v>9</v>
      </c>
      <c r="R75" s="11">
        <f t="shared" si="79"/>
        <v>7.65</v>
      </c>
      <c r="S75" s="12">
        <f t="shared" si="80"/>
        <v>26.5</v>
      </c>
      <c r="T75" s="12">
        <f t="shared" si="81"/>
        <v>22.524999999999999</v>
      </c>
      <c r="U75" s="13">
        <f t="shared" si="82"/>
        <v>3.2002693767253394</v>
      </c>
      <c r="V75" s="10">
        <v>5</v>
      </c>
      <c r="W75" s="11">
        <f t="shared" si="83"/>
        <v>4.25</v>
      </c>
      <c r="X75" s="10">
        <v>9.5</v>
      </c>
      <c r="Y75" s="11">
        <f t="shared" si="84"/>
        <v>8.0749999999999993</v>
      </c>
      <c r="Z75" s="10">
        <v>8</v>
      </c>
      <c r="AA75" s="11">
        <f t="shared" si="85"/>
        <v>6.8</v>
      </c>
      <c r="AB75" s="12">
        <f t="shared" si="86"/>
        <v>22.5</v>
      </c>
      <c r="AC75" s="12">
        <f t="shared" si="87"/>
        <v>19.125</v>
      </c>
      <c r="AD75" s="13">
        <f t="shared" si="88"/>
        <v>2.7172098481630238</v>
      </c>
      <c r="AE75" s="10">
        <v>8</v>
      </c>
      <c r="AF75" s="11">
        <f t="shared" si="89"/>
        <v>6.8</v>
      </c>
      <c r="AG75" s="10">
        <v>11</v>
      </c>
      <c r="AH75" s="11">
        <f t="shared" si="90"/>
        <v>9.35</v>
      </c>
      <c r="AI75" s="10">
        <v>9</v>
      </c>
      <c r="AJ75" s="11">
        <f t="shared" si="91"/>
        <v>7.65</v>
      </c>
      <c r="AK75" s="12">
        <f t="shared" si="92"/>
        <v>28</v>
      </c>
      <c r="AL75" s="12">
        <f t="shared" si="93"/>
        <v>23.799999999999997</v>
      </c>
      <c r="AM75" s="13">
        <f t="shared" si="94"/>
        <v>3.381416699936207</v>
      </c>
      <c r="AN75" s="14">
        <f t="shared" si="95"/>
        <v>97</v>
      </c>
      <c r="AO75" s="11">
        <f t="shared" si="70"/>
        <v>82.45</v>
      </c>
      <c r="AP75" s="15">
        <f t="shared" si="96"/>
        <v>17</v>
      </c>
      <c r="AQ75" s="16">
        <f t="shared" si="97"/>
        <v>2.4152976428115771</v>
      </c>
      <c r="AR75" s="17">
        <f t="shared" si="98"/>
        <v>39.524999999999999</v>
      </c>
      <c r="AS75" s="18">
        <f t="shared" si="99"/>
        <v>5.6155670195369165</v>
      </c>
      <c r="AT75" s="15">
        <f t="shared" si="100"/>
        <v>58.65</v>
      </c>
      <c r="AU75" s="16">
        <f t="shared" si="101"/>
        <v>8.3327768676999412</v>
      </c>
      <c r="AV75" s="17">
        <f t="shared" si="102"/>
        <v>82.449999999999989</v>
      </c>
      <c r="AW75" s="18">
        <f t="shared" si="103"/>
        <v>11.714193567636146</v>
      </c>
    </row>
    <row r="76" spans="1:49" ht="21.75">
      <c r="A76" s="7" t="s">
        <v>113</v>
      </c>
      <c r="B76" s="8">
        <v>523967</v>
      </c>
      <c r="C76" s="9">
        <v>12</v>
      </c>
      <c r="D76" s="10">
        <v>12</v>
      </c>
      <c r="E76" s="11">
        <f t="shared" si="71"/>
        <v>10.199999999999999</v>
      </c>
      <c r="F76" s="10">
        <v>14</v>
      </c>
      <c r="G76" s="11">
        <f t="shared" si="72"/>
        <v>11.9</v>
      </c>
      <c r="H76" s="10">
        <v>14</v>
      </c>
      <c r="I76" s="11">
        <f t="shared" si="73"/>
        <v>11.9</v>
      </c>
      <c r="J76" s="12">
        <f t="shared" si="74"/>
        <v>40</v>
      </c>
      <c r="K76" s="12">
        <f t="shared" si="75"/>
        <v>34</v>
      </c>
      <c r="L76" s="13">
        <f t="shared" si="76"/>
        <v>6.4889582740897804</v>
      </c>
      <c r="M76" s="10">
        <v>17</v>
      </c>
      <c r="N76" s="11">
        <f t="shared" si="77"/>
        <v>14.45</v>
      </c>
      <c r="O76" s="10">
        <v>14</v>
      </c>
      <c r="P76" s="11">
        <f t="shared" si="78"/>
        <v>11.9</v>
      </c>
      <c r="Q76" s="10">
        <v>17</v>
      </c>
      <c r="R76" s="11">
        <f t="shared" si="79"/>
        <v>14.45</v>
      </c>
      <c r="S76" s="12">
        <f t="shared" si="80"/>
        <v>48</v>
      </c>
      <c r="T76" s="12">
        <f t="shared" si="81"/>
        <v>40.799999999999997</v>
      </c>
      <c r="U76" s="13">
        <f t="shared" si="82"/>
        <v>7.786749928907736</v>
      </c>
      <c r="V76" s="10">
        <v>16</v>
      </c>
      <c r="W76" s="11">
        <f t="shared" si="83"/>
        <v>13.6</v>
      </c>
      <c r="X76" s="10">
        <v>11</v>
      </c>
      <c r="Y76" s="11">
        <f t="shared" si="84"/>
        <v>9.35</v>
      </c>
      <c r="Z76" s="10">
        <v>14.5</v>
      </c>
      <c r="AA76" s="11">
        <f t="shared" si="85"/>
        <v>12.324999999999999</v>
      </c>
      <c r="AB76" s="12">
        <f t="shared" si="86"/>
        <v>41.5</v>
      </c>
      <c r="AC76" s="12">
        <f t="shared" si="87"/>
        <v>35.274999999999999</v>
      </c>
      <c r="AD76" s="13">
        <f t="shared" si="88"/>
        <v>6.7322942093681473</v>
      </c>
      <c r="AE76" s="10">
        <v>14.5</v>
      </c>
      <c r="AF76" s="11">
        <f t="shared" si="89"/>
        <v>12.324999999999999</v>
      </c>
      <c r="AG76" s="10">
        <v>16</v>
      </c>
      <c r="AH76" s="11">
        <f t="shared" si="90"/>
        <v>13.6</v>
      </c>
      <c r="AI76" s="10">
        <v>13.5</v>
      </c>
      <c r="AJ76" s="11">
        <f t="shared" si="91"/>
        <v>11.475</v>
      </c>
      <c r="AK76" s="12">
        <f t="shared" si="92"/>
        <v>44</v>
      </c>
      <c r="AL76" s="12">
        <f t="shared" si="93"/>
        <v>37.4</v>
      </c>
      <c r="AM76" s="13">
        <f t="shared" si="94"/>
        <v>7.1378541014987578</v>
      </c>
      <c r="AN76" s="14">
        <f t="shared" si="95"/>
        <v>173.5</v>
      </c>
      <c r="AO76" s="11">
        <f t="shared" si="70"/>
        <v>147.47499999999999</v>
      </c>
      <c r="AP76" s="15">
        <f t="shared" si="96"/>
        <v>34</v>
      </c>
      <c r="AQ76" s="16">
        <f t="shared" si="97"/>
        <v>6.4889582740897804</v>
      </c>
      <c r="AR76" s="17">
        <f t="shared" si="98"/>
        <v>74.8</v>
      </c>
      <c r="AS76" s="18">
        <f t="shared" si="99"/>
        <v>14.275708202997517</v>
      </c>
      <c r="AT76" s="15">
        <f t="shared" si="100"/>
        <v>110.07499999999999</v>
      </c>
      <c r="AU76" s="16">
        <f t="shared" si="101"/>
        <v>21.008002412365663</v>
      </c>
      <c r="AV76" s="17">
        <f t="shared" si="102"/>
        <v>147.47499999999999</v>
      </c>
      <c r="AW76" s="18">
        <f t="shared" si="103"/>
        <v>28.145856513864423</v>
      </c>
    </row>
    <row r="77" spans="1:49" ht="21.75">
      <c r="A77" s="7" t="s">
        <v>114</v>
      </c>
      <c r="B77" s="8">
        <v>523402</v>
      </c>
      <c r="C77" s="9">
        <v>12</v>
      </c>
      <c r="D77" s="10">
        <v>6.5</v>
      </c>
      <c r="E77" s="11">
        <f t="shared" si="71"/>
        <v>5.5250000000000004</v>
      </c>
      <c r="F77" s="10">
        <v>6</v>
      </c>
      <c r="G77" s="11">
        <f t="shared" si="72"/>
        <v>5.0999999999999996</v>
      </c>
      <c r="H77" s="10">
        <v>6</v>
      </c>
      <c r="I77" s="11">
        <f t="shared" si="73"/>
        <v>5.0999999999999996</v>
      </c>
      <c r="J77" s="12">
        <f t="shared" si="74"/>
        <v>18.5</v>
      </c>
      <c r="K77" s="12">
        <f t="shared" si="75"/>
        <v>15.725</v>
      </c>
      <c r="L77" s="13">
        <f t="shared" si="76"/>
        <v>3.0043828644139685</v>
      </c>
      <c r="M77" s="10">
        <v>7.5</v>
      </c>
      <c r="N77" s="11">
        <f t="shared" si="77"/>
        <v>6.375</v>
      </c>
      <c r="O77" s="10">
        <v>10</v>
      </c>
      <c r="P77" s="11">
        <f t="shared" si="78"/>
        <v>8.5</v>
      </c>
      <c r="Q77" s="10">
        <v>7</v>
      </c>
      <c r="R77" s="11">
        <f t="shared" si="79"/>
        <v>5.95</v>
      </c>
      <c r="S77" s="12">
        <f t="shared" si="80"/>
        <v>24.5</v>
      </c>
      <c r="T77" s="12">
        <f t="shared" si="81"/>
        <v>20.824999999999999</v>
      </c>
      <c r="U77" s="13">
        <f t="shared" si="82"/>
        <v>3.9787773069266068</v>
      </c>
      <c r="V77" s="10">
        <v>7</v>
      </c>
      <c r="W77" s="11">
        <f t="shared" si="83"/>
        <v>5.95</v>
      </c>
      <c r="X77" s="10">
        <v>6.5</v>
      </c>
      <c r="Y77" s="11">
        <f t="shared" si="84"/>
        <v>5.5250000000000004</v>
      </c>
      <c r="Z77" s="10">
        <v>7.5</v>
      </c>
      <c r="AA77" s="11">
        <f t="shared" si="85"/>
        <v>6.375</v>
      </c>
      <c r="AB77" s="12">
        <f t="shared" si="86"/>
        <v>21</v>
      </c>
      <c r="AC77" s="12">
        <f t="shared" si="87"/>
        <v>17.850000000000001</v>
      </c>
      <c r="AD77" s="13">
        <f t="shared" si="88"/>
        <v>3.4103805487942345</v>
      </c>
      <c r="AE77" s="10">
        <v>12</v>
      </c>
      <c r="AF77" s="11">
        <f t="shared" si="89"/>
        <v>10.199999999999999</v>
      </c>
      <c r="AG77" s="10">
        <v>6</v>
      </c>
      <c r="AH77" s="11">
        <f t="shared" si="90"/>
        <v>5.0999999999999996</v>
      </c>
      <c r="AI77" s="10">
        <v>9.5</v>
      </c>
      <c r="AJ77" s="11">
        <f t="shared" si="91"/>
        <v>8.0749999999999993</v>
      </c>
      <c r="AK77" s="12">
        <f t="shared" si="92"/>
        <v>27.5</v>
      </c>
      <c r="AL77" s="12">
        <f t="shared" si="93"/>
        <v>23.375</v>
      </c>
      <c r="AM77" s="13">
        <f t="shared" si="94"/>
        <v>4.4659745281829268</v>
      </c>
      <c r="AN77" s="14">
        <f t="shared" si="95"/>
        <v>91.5</v>
      </c>
      <c r="AO77" s="11">
        <f t="shared" si="70"/>
        <v>77.775000000000006</v>
      </c>
      <c r="AP77" s="15">
        <f t="shared" si="96"/>
        <v>15.725</v>
      </c>
      <c r="AQ77" s="16">
        <f t="shared" si="97"/>
        <v>3.0043828644139685</v>
      </c>
      <c r="AR77" s="17">
        <f t="shared" si="98"/>
        <v>36.549999999999997</v>
      </c>
      <c r="AS77" s="18">
        <f t="shared" si="99"/>
        <v>6.9831601713405753</v>
      </c>
      <c r="AT77" s="15">
        <f t="shared" si="100"/>
        <v>54.4</v>
      </c>
      <c r="AU77" s="16">
        <f t="shared" si="101"/>
        <v>10.393540720134808</v>
      </c>
      <c r="AV77" s="17">
        <f t="shared" si="102"/>
        <v>77.774999999999991</v>
      </c>
      <c r="AW77" s="18">
        <f t="shared" si="103"/>
        <v>14.859515248317736</v>
      </c>
    </row>
    <row r="78" spans="1:49" ht="21.75">
      <c r="A78" s="7" t="s">
        <v>115</v>
      </c>
      <c r="B78" s="8">
        <v>1412116</v>
      </c>
      <c r="C78" s="9">
        <v>12</v>
      </c>
      <c r="D78" s="10">
        <v>38.5</v>
      </c>
      <c r="E78" s="11">
        <f t="shared" si="71"/>
        <v>32.725000000000001</v>
      </c>
      <c r="F78" s="10">
        <v>40</v>
      </c>
      <c r="G78" s="11">
        <f t="shared" si="72"/>
        <v>34</v>
      </c>
      <c r="H78" s="10">
        <v>30</v>
      </c>
      <c r="I78" s="11">
        <f t="shared" si="73"/>
        <v>25.5</v>
      </c>
      <c r="J78" s="12">
        <f t="shared" si="74"/>
        <v>108.5</v>
      </c>
      <c r="K78" s="12">
        <f t="shared" si="75"/>
        <v>92.224999999999994</v>
      </c>
      <c r="L78" s="13">
        <f t="shared" si="76"/>
        <v>6.5309790413818689</v>
      </c>
      <c r="M78" s="10">
        <v>41</v>
      </c>
      <c r="N78" s="11">
        <f t="shared" si="77"/>
        <v>34.85</v>
      </c>
      <c r="O78" s="10">
        <v>43</v>
      </c>
      <c r="P78" s="11">
        <f t="shared" si="78"/>
        <v>36.549999999999997</v>
      </c>
      <c r="Q78" s="10">
        <v>39.5</v>
      </c>
      <c r="R78" s="11">
        <f t="shared" si="79"/>
        <v>33.575000000000003</v>
      </c>
      <c r="S78" s="12">
        <f t="shared" si="80"/>
        <v>123.5</v>
      </c>
      <c r="T78" s="12">
        <f t="shared" si="81"/>
        <v>104.97500000000001</v>
      </c>
      <c r="U78" s="13">
        <f t="shared" si="82"/>
        <v>7.4338793696835106</v>
      </c>
      <c r="V78" s="10">
        <v>45.5</v>
      </c>
      <c r="W78" s="11">
        <f t="shared" si="83"/>
        <v>38.674999999999997</v>
      </c>
      <c r="X78" s="10">
        <v>42.5</v>
      </c>
      <c r="Y78" s="11">
        <f t="shared" si="84"/>
        <v>36.125</v>
      </c>
      <c r="Z78" s="10">
        <v>44</v>
      </c>
      <c r="AA78" s="11">
        <f t="shared" si="85"/>
        <v>37.4</v>
      </c>
      <c r="AB78" s="12">
        <f t="shared" si="86"/>
        <v>132</v>
      </c>
      <c r="AC78" s="12">
        <f t="shared" si="87"/>
        <v>112.19999999999999</v>
      </c>
      <c r="AD78" s="13">
        <f t="shared" si="88"/>
        <v>7.9455228890544394</v>
      </c>
      <c r="AE78" s="10">
        <v>43</v>
      </c>
      <c r="AF78" s="11">
        <f t="shared" si="89"/>
        <v>36.549999999999997</v>
      </c>
      <c r="AG78" s="10">
        <v>41</v>
      </c>
      <c r="AH78" s="11">
        <f t="shared" si="90"/>
        <v>34.85</v>
      </c>
      <c r="AI78" s="10">
        <v>40</v>
      </c>
      <c r="AJ78" s="11">
        <f t="shared" si="91"/>
        <v>34</v>
      </c>
      <c r="AK78" s="12">
        <f t="shared" si="92"/>
        <v>124</v>
      </c>
      <c r="AL78" s="12">
        <f t="shared" si="93"/>
        <v>105.4</v>
      </c>
      <c r="AM78" s="13">
        <f t="shared" si="94"/>
        <v>7.4639760472935652</v>
      </c>
      <c r="AN78" s="14">
        <f t="shared" si="95"/>
        <v>488</v>
      </c>
      <c r="AO78" s="11">
        <f t="shared" si="70"/>
        <v>414.8</v>
      </c>
      <c r="AP78" s="15">
        <f t="shared" si="96"/>
        <v>92.224999999999994</v>
      </c>
      <c r="AQ78" s="16">
        <f t="shared" si="97"/>
        <v>6.5309790413818689</v>
      </c>
      <c r="AR78" s="17">
        <f t="shared" si="98"/>
        <v>197.2</v>
      </c>
      <c r="AS78" s="18">
        <f t="shared" si="99"/>
        <v>13.964858411065379</v>
      </c>
      <c r="AT78" s="15">
        <f t="shared" si="100"/>
        <v>309.39999999999998</v>
      </c>
      <c r="AU78" s="16">
        <f t="shared" si="101"/>
        <v>21.91038130011982</v>
      </c>
      <c r="AV78" s="17">
        <f t="shared" si="102"/>
        <v>414.80000000000007</v>
      </c>
      <c r="AW78" s="18">
        <f t="shared" si="103"/>
        <v>29.37435734741339</v>
      </c>
    </row>
    <row r="79" spans="1:49" ht="21.75">
      <c r="A79" s="7" t="s">
        <v>116</v>
      </c>
      <c r="B79" s="8">
        <v>318183</v>
      </c>
      <c r="C79" s="9">
        <v>12</v>
      </c>
      <c r="D79" s="10">
        <v>7.5</v>
      </c>
      <c r="E79" s="11">
        <f t="shared" si="71"/>
        <v>6.375</v>
      </c>
      <c r="F79" s="10">
        <v>6.5</v>
      </c>
      <c r="G79" s="11">
        <f t="shared" si="72"/>
        <v>5.5250000000000004</v>
      </c>
      <c r="H79" s="10">
        <v>5.5</v>
      </c>
      <c r="I79" s="11">
        <f t="shared" si="73"/>
        <v>4.6749999999999998</v>
      </c>
      <c r="J79" s="12">
        <f t="shared" si="74"/>
        <v>19.5</v>
      </c>
      <c r="K79" s="12">
        <f t="shared" si="75"/>
        <v>16.574999999999999</v>
      </c>
      <c r="L79" s="13">
        <f t="shared" si="76"/>
        <v>5.2092663655820699</v>
      </c>
      <c r="M79" s="10">
        <v>7.5</v>
      </c>
      <c r="N79" s="11">
        <f t="shared" si="77"/>
        <v>6.375</v>
      </c>
      <c r="O79" s="10">
        <v>6</v>
      </c>
      <c r="P79" s="11">
        <f t="shared" si="78"/>
        <v>5.0999999999999996</v>
      </c>
      <c r="Q79" s="10">
        <v>7</v>
      </c>
      <c r="R79" s="11">
        <f t="shared" si="79"/>
        <v>5.95</v>
      </c>
      <c r="S79" s="12">
        <f t="shared" si="80"/>
        <v>20.5</v>
      </c>
      <c r="T79" s="12">
        <f t="shared" si="81"/>
        <v>17.425000000000001</v>
      </c>
      <c r="U79" s="13">
        <f t="shared" si="82"/>
        <v>5.4764082304837149</v>
      </c>
      <c r="V79" s="10">
        <v>5</v>
      </c>
      <c r="W79" s="11">
        <f t="shared" si="83"/>
        <v>4.25</v>
      </c>
      <c r="X79" s="10">
        <v>5</v>
      </c>
      <c r="Y79" s="11">
        <f t="shared" si="84"/>
        <v>4.25</v>
      </c>
      <c r="Z79" s="10">
        <v>4</v>
      </c>
      <c r="AA79" s="11">
        <f t="shared" si="85"/>
        <v>3.4</v>
      </c>
      <c r="AB79" s="12">
        <f t="shared" si="86"/>
        <v>14</v>
      </c>
      <c r="AC79" s="12">
        <f t="shared" si="87"/>
        <v>11.9</v>
      </c>
      <c r="AD79" s="13">
        <f t="shared" si="88"/>
        <v>3.7399861086230253</v>
      </c>
      <c r="AE79" s="10">
        <v>5</v>
      </c>
      <c r="AF79" s="11">
        <f t="shared" si="89"/>
        <v>4.25</v>
      </c>
      <c r="AG79" s="10">
        <v>6.5</v>
      </c>
      <c r="AH79" s="11">
        <f t="shared" si="90"/>
        <v>5.5250000000000004</v>
      </c>
      <c r="AI79" s="10">
        <v>4</v>
      </c>
      <c r="AJ79" s="11">
        <f t="shared" si="91"/>
        <v>3.4</v>
      </c>
      <c r="AK79" s="12">
        <f t="shared" si="92"/>
        <v>15.5</v>
      </c>
      <c r="AL79" s="12">
        <f t="shared" si="93"/>
        <v>13.175000000000001</v>
      </c>
      <c r="AM79" s="13">
        <f t="shared" si="94"/>
        <v>4.1406989059754924</v>
      </c>
      <c r="AN79" s="14">
        <f t="shared" si="95"/>
        <v>69.5</v>
      </c>
      <c r="AO79" s="11">
        <f t="shared" si="70"/>
        <v>59.075000000000003</v>
      </c>
      <c r="AP79" s="15">
        <f t="shared" si="96"/>
        <v>16.574999999999999</v>
      </c>
      <c r="AQ79" s="16">
        <f t="shared" si="97"/>
        <v>5.2092663655820699</v>
      </c>
      <c r="AR79" s="17">
        <f t="shared" si="98"/>
        <v>34</v>
      </c>
      <c r="AS79" s="18">
        <f t="shared" si="99"/>
        <v>10.685674596065784</v>
      </c>
      <c r="AT79" s="15">
        <f t="shared" si="100"/>
        <v>45.900000000000006</v>
      </c>
      <c r="AU79" s="16">
        <f t="shared" si="101"/>
        <v>14.425660704688809</v>
      </c>
      <c r="AV79" s="17">
        <f t="shared" si="102"/>
        <v>59.075000000000003</v>
      </c>
      <c r="AW79" s="18">
        <f t="shared" si="103"/>
        <v>18.566359610664303</v>
      </c>
    </row>
    <row r="80" spans="1:49" ht="21.75">
      <c r="A80" s="21" t="s">
        <v>117</v>
      </c>
      <c r="B80" s="8">
        <v>5586320</v>
      </c>
      <c r="C80" s="9">
        <v>13</v>
      </c>
      <c r="D80" s="10">
        <v>72</v>
      </c>
      <c r="E80" s="11">
        <f t="shared" si="71"/>
        <v>61.2</v>
      </c>
      <c r="F80" s="10">
        <v>67.5</v>
      </c>
      <c r="G80" s="11">
        <f t="shared" si="72"/>
        <v>57.375</v>
      </c>
      <c r="H80" s="10">
        <v>81.5</v>
      </c>
      <c r="I80" s="11">
        <f t="shared" si="73"/>
        <v>69.275000000000006</v>
      </c>
      <c r="J80" s="12">
        <f t="shared" si="74"/>
        <v>221</v>
      </c>
      <c r="K80" s="12">
        <f t="shared" si="75"/>
        <v>187.85000000000002</v>
      </c>
      <c r="L80" s="13">
        <f t="shared" si="76"/>
        <v>3.3626788297125838</v>
      </c>
      <c r="M80" s="10">
        <v>76.5</v>
      </c>
      <c r="N80" s="11">
        <f t="shared" si="77"/>
        <v>65.025000000000006</v>
      </c>
      <c r="O80" s="10">
        <v>61</v>
      </c>
      <c r="P80" s="11">
        <f t="shared" si="78"/>
        <v>51.85</v>
      </c>
      <c r="Q80" s="10">
        <v>77</v>
      </c>
      <c r="R80" s="11">
        <f t="shared" si="79"/>
        <v>65.45</v>
      </c>
      <c r="S80" s="12">
        <f t="shared" si="80"/>
        <v>214.5</v>
      </c>
      <c r="T80" s="12">
        <f t="shared" si="81"/>
        <v>182.32499999999999</v>
      </c>
      <c r="U80" s="13">
        <f t="shared" si="82"/>
        <v>3.2637765111916255</v>
      </c>
      <c r="V80" s="10">
        <v>71</v>
      </c>
      <c r="W80" s="11">
        <f t="shared" si="83"/>
        <v>60.35</v>
      </c>
      <c r="X80" s="10">
        <v>63.5</v>
      </c>
      <c r="Y80" s="11">
        <f t="shared" si="84"/>
        <v>53.975000000000001</v>
      </c>
      <c r="Z80" s="10">
        <v>69</v>
      </c>
      <c r="AA80" s="11">
        <f t="shared" si="85"/>
        <v>58.65</v>
      </c>
      <c r="AB80" s="12">
        <f t="shared" si="86"/>
        <v>203.5</v>
      </c>
      <c r="AC80" s="12">
        <f t="shared" si="87"/>
        <v>172.97499999999999</v>
      </c>
      <c r="AD80" s="13">
        <f t="shared" si="88"/>
        <v>3.0964033567715417</v>
      </c>
      <c r="AE80" s="10">
        <v>70.5</v>
      </c>
      <c r="AF80" s="11">
        <f t="shared" si="89"/>
        <v>59.924999999999997</v>
      </c>
      <c r="AG80" s="10">
        <v>57</v>
      </c>
      <c r="AH80" s="11">
        <f t="shared" si="90"/>
        <v>48.45</v>
      </c>
      <c r="AI80" s="10">
        <v>62.5</v>
      </c>
      <c r="AJ80" s="11">
        <f t="shared" si="91"/>
        <v>53.125</v>
      </c>
      <c r="AK80" s="12">
        <f t="shared" si="92"/>
        <v>190</v>
      </c>
      <c r="AL80" s="12">
        <f t="shared" si="93"/>
        <v>161.5</v>
      </c>
      <c r="AM80" s="13">
        <f t="shared" si="94"/>
        <v>2.8909908490741669</v>
      </c>
      <c r="AN80" s="24">
        <f t="shared" si="95"/>
        <v>829</v>
      </c>
      <c r="AO80" s="11">
        <f>AN80-(AN80*35/100)</f>
        <v>538.85</v>
      </c>
      <c r="AP80" s="15">
        <f t="shared" si="96"/>
        <v>187.85000000000002</v>
      </c>
      <c r="AQ80" s="16">
        <f t="shared" si="97"/>
        <v>3.3626788297125838</v>
      </c>
      <c r="AR80" s="17">
        <f t="shared" si="98"/>
        <v>370.17500000000001</v>
      </c>
      <c r="AS80" s="18">
        <f t="shared" si="99"/>
        <v>6.6264553409042097</v>
      </c>
      <c r="AT80" s="15">
        <f t="shared" si="100"/>
        <v>543.15</v>
      </c>
      <c r="AU80" s="16">
        <f t="shared" si="101"/>
        <v>9.7228586976757505</v>
      </c>
      <c r="AV80" s="17">
        <f t="shared" si="102"/>
        <v>704.65</v>
      </c>
      <c r="AW80" s="18">
        <f t="shared" si="103"/>
        <v>12.613849546749917</v>
      </c>
    </row>
    <row r="81" spans="1:49" ht="18.75">
      <c r="A81" s="25" t="s">
        <v>19</v>
      </c>
      <c r="B81" s="26">
        <f>SUM(B4:B80)</f>
        <v>65204797</v>
      </c>
      <c r="C81" s="27"/>
      <c r="D81" s="28">
        <f t="shared" ref="D81:I81" si="104">SUM(D4:D80)</f>
        <v>1680.5</v>
      </c>
      <c r="E81" s="29">
        <f t="shared" si="104"/>
        <v>1428.425</v>
      </c>
      <c r="F81" s="28">
        <f t="shared" si="104"/>
        <v>1831.5</v>
      </c>
      <c r="G81" s="29">
        <f t="shared" si="104"/>
        <v>1556.7750000000001</v>
      </c>
      <c r="H81" s="28">
        <f t="shared" si="104"/>
        <v>1979</v>
      </c>
      <c r="I81" s="29">
        <f t="shared" si="104"/>
        <v>1682.150000000001</v>
      </c>
      <c r="J81" s="12">
        <f t="shared" si="74"/>
        <v>5491</v>
      </c>
      <c r="K81" s="12">
        <f t="shared" si="75"/>
        <v>4667.3500000000004</v>
      </c>
      <c r="L81" s="13">
        <f t="shared" si="76"/>
        <v>7.1579856310265031</v>
      </c>
      <c r="M81" s="28">
        <f t="shared" ref="M81:T81" si="105">SUM(M4:M80)</f>
        <v>1961.5</v>
      </c>
      <c r="N81" s="29">
        <f t="shared" si="105"/>
        <v>1667.2749999999999</v>
      </c>
      <c r="O81" s="28">
        <f t="shared" si="105"/>
        <v>1803</v>
      </c>
      <c r="P81" s="29">
        <f t="shared" si="105"/>
        <v>1532.5499999999997</v>
      </c>
      <c r="Q81" s="28">
        <f t="shared" si="105"/>
        <v>1957.5</v>
      </c>
      <c r="R81" s="29">
        <f t="shared" si="105"/>
        <v>1663.8750000000005</v>
      </c>
      <c r="S81" s="12">
        <f t="shared" si="105"/>
        <v>5722</v>
      </c>
      <c r="T81" s="12">
        <f t="shared" si="105"/>
        <v>4863.7000000000007</v>
      </c>
      <c r="U81" s="13">
        <f t="shared" si="82"/>
        <v>7.4591137826868792</v>
      </c>
      <c r="V81" s="28">
        <f t="shared" ref="V81:AC81" si="106">SUM(V4:V80)</f>
        <v>1874</v>
      </c>
      <c r="W81" s="29">
        <f t="shared" si="106"/>
        <v>1592.8999999999999</v>
      </c>
      <c r="X81" s="28">
        <f t="shared" si="106"/>
        <v>1664</v>
      </c>
      <c r="Y81" s="29">
        <f t="shared" si="106"/>
        <v>1414.3999999999994</v>
      </c>
      <c r="Z81" s="28">
        <f t="shared" si="106"/>
        <v>1623.5</v>
      </c>
      <c r="AA81" s="29">
        <f t="shared" si="106"/>
        <v>1379.9750000000004</v>
      </c>
      <c r="AB81" s="12">
        <f t="shared" si="106"/>
        <v>5161.5</v>
      </c>
      <c r="AC81" s="12">
        <f t="shared" si="106"/>
        <v>4387.2750000000005</v>
      </c>
      <c r="AD81" s="13">
        <f t="shared" si="88"/>
        <v>6.7284543497620266</v>
      </c>
      <c r="AE81" s="28">
        <f t="shared" ref="AE81:AJ81" si="107">SUM(AE4:AE80)</f>
        <v>1604</v>
      </c>
      <c r="AF81" s="29">
        <f t="shared" si="107"/>
        <v>1363.4</v>
      </c>
      <c r="AG81" s="28">
        <f t="shared" si="107"/>
        <v>1556</v>
      </c>
      <c r="AH81" s="29">
        <f t="shared" si="107"/>
        <v>1322.6</v>
      </c>
      <c r="AI81" s="28">
        <f t="shared" si="107"/>
        <v>1455.5</v>
      </c>
      <c r="AJ81" s="29">
        <f t="shared" si="107"/>
        <v>1237.175</v>
      </c>
      <c r="AK81" s="12">
        <f t="shared" si="92"/>
        <v>4615.5</v>
      </c>
      <c r="AL81" s="12">
        <f t="shared" si="93"/>
        <v>3923.1750000000002</v>
      </c>
      <c r="AM81" s="13">
        <f t="shared" si="94"/>
        <v>6.016696900382958</v>
      </c>
      <c r="AN81" s="30">
        <f t="shared" si="95"/>
        <v>20990</v>
      </c>
      <c r="AO81" s="11">
        <f>AN81-(AN81*15/100)</f>
        <v>17841.5</v>
      </c>
      <c r="AP81" s="15">
        <f t="shared" si="96"/>
        <v>4667.3500000000004</v>
      </c>
      <c r="AQ81" s="16">
        <f t="shared" si="97"/>
        <v>7.1579856310265031</v>
      </c>
      <c r="AR81" s="17">
        <f t="shared" si="98"/>
        <v>9531.0500000000011</v>
      </c>
      <c r="AS81" s="18">
        <f t="shared" si="99"/>
        <v>14.617099413713383</v>
      </c>
      <c r="AT81" s="15">
        <f t="shared" si="100"/>
        <v>13918.325000000003</v>
      </c>
      <c r="AU81" s="16">
        <f t="shared" si="101"/>
        <v>21.345553763475408</v>
      </c>
      <c r="AV81" s="17">
        <f t="shared" si="102"/>
        <v>17841.5</v>
      </c>
      <c r="AW81" s="18">
        <f t="shared" si="103"/>
        <v>27.362250663858369</v>
      </c>
    </row>
  </sheetData>
  <mergeCells count="34">
    <mergeCell ref="A1:A3"/>
    <mergeCell ref="B1:B3"/>
    <mergeCell ref="C1:C3"/>
    <mergeCell ref="D1:I1"/>
    <mergeCell ref="J1:J3"/>
    <mergeCell ref="D2:E2"/>
    <mergeCell ref="F2:G2"/>
    <mergeCell ref="H2:I2"/>
    <mergeCell ref="AE2:AF2"/>
    <mergeCell ref="AB1:AB3"/>
    <mergeCell ref="AC1:AC3"/>
    <mergeCell ref="AD1:AD3"/>
    <mergeCell ref="AE1:AJ1"/>
    <mergeCell ref="V2:W2"/>
    <mergeCell ref="X2:Y2"/>
    <mergeCell ref="K1:K3"/>
    <mergeCell ref="L1:L3"/>
    <mergeCell ref="M1:R1"/>
    <mergeCell ref="S1:S3"/>
    <mergeCell ref="T1:T3"/>
    <mergeCell ref="U1:U3"/>
    <mergeCell ref="V1:AA1"/>
    <mergeCell ref="Z2:AA2"/>
    <mergeCell ref="AT2:AU2"/>
    <mergeCell ref="AV2:AW2"/>
    <mergeCell ref="AM1:AM3"/>
    <mergeCell ref="AN1:AO2"/>
    <mergeCell ref="AP1:AW1"/>
    <mergeCell ref="AP2:AQ2"/>
    <mergeCell ref="AR2:AS2"/>
    <mergeCell ref="AK1:AK3"/>
    <mergeCell ref="AL1:AL3"/>
    <mergeCell ref="AG2:AH2"/>
    <mergeCell ref="AI2:AJ2"/>
  </mergeCell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opLeftCell="AL1" workbookViewId="0">
      <selection activeCell="AZ37" sqref="AZ37"/>
    </sheetView>
  </sheetViews>
  <sheetFormatPr defaultRowHeight="15"/>
  <cols>
    <col min="2" max="2" width="16" customWidth="1"/>
    <col min="49" max="49" width="11.28515625" customWidth="1"/>
  </cols>
  <sheetData>
    <row r="1" spans="1:49" ht="21">
      <c r="A1" s="45" t="s">
        <v>0</v>
      </c>
      <c r="B1" s="31" t="s">
        <v>1</v>
      </c>
      <c r="C1" s="46" t="s">
        <v>2</v>
      </c>
      <c r="D1" s="34" t="s">
        <v>3</v>
      </c>
      <c r="E1" s="34"/>
      <c r="F1" s="34"/>
      <c r="G1" s="34"/>
      <c r="H1" s="34"/>
      <c r="I1" s="34"/>
      <c r="J1" s="31" t="s">
        <v>4</v>
      </c>
      <c r="K1" s="31" t="s">
        <v>5</v>
      </c>
      <c r="L1" s="31" t="s">
        <v>6</v>
      </c>
      <c r="M1" s="34" t="s">
        <v>7</v>
      </c>
      <c r="N1" s="34"/>
      <c r="O1" s="34"/>
      <c r="P1" s="34"/>
      <c r="Q1" s="34"/>
      <c r="R1" s="34"/>
      <c r="S1" s="31" t="s">
        <v>8</v>
      </c>
      <c r="T1" s="31" t="s">
        <v>9</v>
      </c>
      <c r="U1" s="31" t="s">
        <v>10</v>
      </c>
      <c r="V1" s="34" t="s">
        <v>11</v>
      </c>
      <c r="W1" s="34"/>
      <c r="X1" s="34"/>
      <c r="Y1" s="34"/>
      <c r="Z1" s="34"/>
      <c r="AA1" s="34"/>
      <c r="AB1" s="31" t="s">
        <v>12</v>
      </c>
      <c r="AC1" s="31" t="s">
        <v>13</v>
      </c>
      <c r="AD1" s="31" t="s">
        <v>14</v>
      </c>
      <c r="AE1" s="34" t="s">
        <v>15</v>
      </c>
      <c r="AF1" s="34"/>
      <c r="AG1" s="34"/>
      <c r="AH1" s="34"/>
      <c r="AI1" s="34"/>
      <c r="AJ1" s="34"/>
      <c r="AK1" s="31" t="s">
        <v>16</v>
      </c>
      <c r="AL1" s="31" t="s">
        <v>17</v>
      </c>
      <c r="AM1" s="31" t="s">
        <v>18</v>
      </c>
      <c r="AN1" s="39" t="s">
        <v>19</v>
      </c>
      <c r="AO1" s="39"/>
      <c r="AP1" s="40" t="s">
        <v>20</v>
      </c>
      <c r="AQ1" s="41"/>
      <c r="AR1" s="41"/>
      <c r="AS1" s="41"/>
      <c r="AT1" s="41"/>
      <c r="AU1" s="41"/>
      <c r="AV1" s="41"/>
      <c r="AW1" s="42"/>
    </row>
    <row r="2" spans="1:49" ht="18.75">
      <c r="A2" s="45"/>
      <c r="B2" s="32"/>
      <c r="C2" s="47"/>
      <c r="D2" s="35" t="s">
        <v>21</v>
      </c>
      <c r="E2" s="35"/>
      <c r="F2" s="35" t="s">
        <v>22</v>
      </c>
      <c r="G2" s="35"/>
      <c r="H2" s="35" t="s">
        <v>23</v>
      </c>
      <c r="I2" s="35"/>
      <c r="J2" s="32"/>
      <c r="K2" s="32"/>
      <c r="L2" s="32"/>
      <c r="M2" s="1" t="s">
        <v>24</v>
      </c>
      <c r="N2" s="2"/>
      <c r="O2" s="1" t="s">
        <v>25</v>
      </c>
      <c r="P2" s="2"/>
      <c r="Q2" s="1" t="s">
        <v>26</v>
      </c>
      <c r="R2" s="2"/>
      <c r="S2" s="32"/>
      <c r="T2" s="32"/>
      <c r="U2" s="32"/>
      <c r="V2" s="35" t="s">
        <v>27</v>
      </c>
      <c r="W2" s="35"/>
      <c r="X2" s="35" t="s">
        <v>28</v>
      </c>
      <c r="Y2" s="35"/>
      <c r="Z2" s="35" t="s">
        <v>29</v>
      </c>
      <c r="AA2" s="35"/>
      <c r="AB2" s="32"/>
      <c r="AC2" s="32"/>
      <c r="AD2" s="32"/>
      <c r="AE2" s="35" t="s">
        <v>30</v>
      </c>
      <c r="AF2" s="35"/>
      <c r="AG2" s="35" t="s">
        <v>31</v>
      </c>
      <c r="AH2" s="35"/>
      <c r="AI2" s="35" t="s">
        <v>32</v>
      </c>
      <c r="AJ2" s="35"/>
      <c r="AK2" s="32"/>
      <c r="AL2" s="32"/>
      <c r="AM2" s="32"/>
      <c r="AN2" s="39"/>
      <c r="AO2" s="39"/>
      <c r="AP2" s="36" t="s">
        <v>33</v>
      </c>
      <c r="AQ2" s="37"/>
      <c r="AR2" s="43" t="s">
        <v>34</v>
      </c>
      <c r="AS2" s="44"/>
      <c r="AT2" s="36" t="s">
        <v>35</v>
      </c>
      <c r="AU2" s="37"/>
      <c r="AV2" s="38" t="s">
        <v>36</v>
      </c>
      <c r="AW2" s="38"/>
    </row>
    <row r="3" spans="1:49" ht="37.5">
      <c r="A3" s="45"/>
      <c r="B3" s="33"/>
      <c r="C3" s="48"/>
      <c r="D3" s="3" t="s">
        <v>37</v>
      </c>
      <c r="E3" s="4" t="s">
        <v>38</v>
      </c>
      <c r="F3" s="3" t="s">
        <v>37</v>
      </c>
      <c r="G3" s="4" t="s">
        <v>38</v>
      </c>
      <c r="H3" s="3" t="s">
        <v>37</v>
      </c>
      <c r="I3" s="4" t="s">
        <v>38</v>
      </c>
      <c r="J3" s="33"/>
      <c r="K3" s="33"/>
      <c r="L3" s="33"/>
      <c r="M3" s="3" t="s">
        <v>37</v>
      </c>
      <c r="N3" s="4" t="s">
        <v>38</v>
      </c>
      <c r="O3" s="3" t="s">
        <v>37</v>
      </c>
      <c r="P3" s="4" t="s">
        <v>38</v>
      </c>
      <c r="Q3" s="3" t="s">
        <v>37</v>
      </c>
      <c r="R3" s="4" t="s">
        <v>38</v>
      </c>
      <c r="S3" s="33"/>
      <c r="T3" s="33"/>
      <c r="U3" s="33"/>
      <c r="V3" s="3" t="s">
        <v>37</v>
      </c>
      <c r="W3" s="4" t="s">
        <v>38</v>
      </c>
      <c r="X3" s="3" t="s">
        <v>37</v>
      </c>
      <c r="Y3" s="4" t="s">
        <v>38</v>
      </c>
      <c r="Z3" s="3" t="s">
        <v>37</v>
      </c>
      <c r="AA3" s="4" t="s">
        <v>38</v>
      </c>
      <c r="AB3" s="33"/>
      <c r="AC3" s="33"/>
      <c r="AD3" s="33"/>
      <c r="AE3" s="3" t="s">
        <v>37</v>
      </c>
      <c r="AF3" s="4" t="s">
        <v>38</v>
      </c>
      <c r="AG3" s="3" t="s">
        <v>37</v>
      </c>
      <c r="AH3" s="4" t="s">
        <v>38</v>
      </c>
      <c r="AI3" s="3" t="s">
        <v>37</v>
      </c>
      <c r="AJ3" s="4" t="s">
        <v>38</v>
      </c>
      <c r="AK3" s="33"/>
      <c r="AL3" s="33"/>
      <c r="AM3" s="33"/>
      <c r="AN3" s="3" t="s">
        <v>37</v>
      </c>
      <c r="AO3" s="4" t="s">
        <v>38</v>
      </c>
      <c r="AP3" s="5" t="s">
        <v>39</v>
      </c>
      <c r="AQ3" s="5" t="s">
        <v>40</v>
      </c>
      <c r="AR3" s="6" t="s">
        <v>39</v>
      </c>
      <c r="AS3" s="6" t="s">
        <v>40</v>
      </c>
      <c r="AT3" s="5" t="s">
        <v>39</v>
      </c>
      <c r="AU3" s="5" t="s">
        <v>40</v>
      </c>
      <c r="AV3" s="6" t="s">
        <v>39</v>
      </c>
      <c r="AW3" s="6" t="s">
        <v>40</v>
      </c>
    </row>
    <row r="4" spans="1:49" ht="21.75">
      <c r="A4" s="7" t="s">
        <v>94</v>
      </c>
      <c r="B4" s="8">
        <v>1137873</v>
      </c>
      <c r="C4" s="9">
        <v>9</v>
      </c>
      <c r="D4" s="10">
        <v>16.5</v>
      </c>
      <c r="E4" s="11">
        <f t="shared" ref="E4:E7" si="0">D4-(D4*15/100)</f>
        <v>14.025</v>
      </c>
      <c r="F4" s="10">
        <v>23.5</v>
      </c>
      <c r="G4" s="11">
        <f t="shared" ref="G4:G7" si="1">F4-(F4*15/100)</f>
        <v>19.975000000000001</v>
      </c>
      <c r="H4" s="10">
        <v>20</v>
      </c>
      <c r="I4" s="11">
        <f t="shared" ref="I4:I7" si="2">H4-(H4*15/100)</f>
        <v>17</v>
      </c>
      <c r="J4" s="12">
        <f t="shared" ref="J4:K8" si="3">SUM(D4,F4,H4)</f>
        <v>60</v>
      </c>
      <c r="K4" s="12">
        <f t="shared" si="3"/>
        <v>51</v>
      </c>
      <c r="L4" s="13">
        <f t="shared" ref="L4:L8" si="4">(SUM(E4,G4,I4))/$B4*100000</f>
        <v>4.4820467662032586</v>
      </c>
      <c r="M4" s="10">
        <v>23</v>
      </c>
      <c r="N4" s="11">
        <f t="shared" ref="N4:N7" si="5">M4-(M4*15/100)</f>
        <v>19.55</v>
      </c>
      <c r="O4" s="10">
        <v>20.5</v>
      </c>
      <c r="P4" s="11">
        <f t="shared" ref="P4:P7" si="6">O4-(O4*15/100)</f>
        <v>17.425000000000001</v>
      </c>
      <c r="Q4" s="10">
        <v>18</v>
      </c>
      <c r="R4" s="11">
        <f t="shared" ref="R4:R7" si="7">Q4-(Q4*15/100)</f>
        <v>15.3</v>
      </c>
      <c r="S4" s="12">
        <f t="shared" ref="S4:T7" si="8">SUM(M4,O4,Q4)</f>
        <v>61.5</v>
      </c>
      <c r="T4" s="12">
        <f t="shared" si="8"/>
        <v>52.275000000000006</v>
      </c>
      <c r="U4" s="13">
        <f t="shared" ref="U4:U8" si="9">(SUM(N4,P4,R4))/$B4*100000</f>
        <v>4.5940979353583407</v>
      </c>
      <c r="V4" s="10">
        <v>20</v>
      </c>
      <c r="W4" s="11">
        <f t="shared" ref="W4:W7" si="10">V4-(V4*15/100)</f>
        <v>17</v>
      </c>
      <c r="X4" s="10">
        <v>18.5</v>
      </c>
      <c r="Y4" s="11">
        <f t="shared" ref="Y4:Y7" si="11">X4-(X4*15/100)</f>
        <v>15.725</v>
      </c>
      <c r="Z4" s="10">
        <v>16</v>
      </c>
      <c r="AA4" s="11">
        <f t="shared" ref="AA4:AA7" si="12">Z4-(Z4*15/100)</f>
        <v>13.6</v>
      </c>
      <c r="AB4" s="12">
        <f t="shared" ref="AB4:AC7" si="13">SUM(V4,X4,Z4)</f>
        <v>54.5</v>
      </c>
      <c r="AC4" s="12">
        <f t="shared" si="13"/>
        <v>46.325000000000003</v>
      </c>
      <c r="AD4" s="13">
        <f t="shared" ref="AD4:AD8" si="14">(SUM(W4,Y4,AA4))/$B4*100000</f>
        <v>4.0711924793012928</v>
      </c>
      <c r="AE4" s="10">
        <v>17.5</v>
      </c>
      <c r="AF4" s="11">
        <f t="shared" ref="AF4:AF7" si="15">AE4-(AE4*15/100)</f>
        <v>14.875</v>
      </c>
      <c r="AG4" s="10">
        <v>15</v>
      </c>
      <c r="AH4" s="11">
        <f t="shared" ref="AH4:AH7" si="16">AG4-(AG4*15/100)</f>
        <v>12.75</v>
      </c>
      <c r="AI4" s="10">
        <v>16</v>
      </c>
      <c r="AJ4" s="11">
        <f t="shared" ref="AJ4:AJ7" si="17">AI4-(AI4*15/100)</f>
        <v>13.6</v>
      </c>
      <c r="AK4" s="12">
        <f t="shared" ref="AK4:AL8" si="18">SUM(AE4,AG4,AI4)</f>
        <v>48.5</v>
      </c>
      <c r="AL4" s="12">
        <f t="shared" si="18"/>
        <v>41.225000000000001</v>
      </c>
      <c r="AM4" s="13">
        <f t="shared" ref="AM4:AM8" si="19">(SUM(AF4,AH4,AJ4))/$B4*100000</f>
        <v>3.6229878026809672</v>
      </c>
      <c r="AN4" s="14">
        <f t="shared" ref="AN4:AN8" si="20">M4+O4+Q4+V4+X4+Z4+AE4+AG4+AI4+D4+F4+H4</f>
        <v>224.5</v>
      </c>
      <c r="AO4" s="11">
        <f t="shared" ref="AO4:AO7" si="21">AN4-(AN4*15/100)</f>
        <v>190.82499999999999</v>
      </c>
      <c r="AP4" s="15">
        <f t="shared" ref="AP4:AQ8" si="22">SUM(K4)</f>
        <v>51</v>
      </c>
      <c r="AQ4" s="16">
        <f t="shared" si="22"/>
        <v>4.4820467662032586</v>
      </c>
      <c r="AR4" s="17">
        <f t="shared" ref="AR4:AS8" si="23">SUM(T4,K4)</f>
        <v>103.27500000000001</v>
      </c>
      <c r="AS4" s="18">
        <f t="shared" si="23"/>
        <v>9.0761447015615992</v>
      </c>
      <c r="AT4" s="15">
        <f t="shared" ref="AT4:AU8" si="24">SUM(T4,AC4,K4)</f>
        <v>149.60000000000002</v>
      </c>
      <c r="AU4" s="16">
        <f t="shared" si="24"/>
        <v>13.147337180862891</v>
      </c>
      <c r="AV4" s="17">
        <f t="shared" ref="AV4:AV8" si="25">SUM(T4,AC4,AL4,K4)</f>
        <v>190.82500000000002</v>
      </c>
      <c r="AW4" s="18">
        <f t="shared" ref="AW4:AW8" si="26">(SUM(N4,P4,R4,W4,Y4,AA4,AF4,AH4,AJ4,E4,G4,I4))/B4*100000</f>
        <v>16.770324983543855</v>
      </c>
    </row>
    <row r="5" spans="1:49" ht="21.75">
      <c r="A5" s="20" t="s">
        <v>95</v>
      </c>
      <c r="B5" s="8">
        <v>2631594</v>
      </c>
      <c r="C5" s="9">
        <v>9</v>
      </c>
      <c r="D5" s="10">
        <v>80</v>
      </c>
      <c r="E5" s="11">
        <f t="shared" si="0"/>
        <v>68</v>
      </c>
      <c r="F5" s="10">
        <v>80</v>
      </c>
      <c r="G5" s="11">
        <f t="shared" si="1"/>
        <v>68</v>
      </c>
      <c r="H5" s="10">
        <v>98</v>
      </c>
      <c r="I5" s="11">
        <f t="shared" si="2"/>
        <v>83.3</v>
      </c>
      <c r="J5" s="12">
        <f t="shared" si="3"/>
        <v>258</v>
      </c>
      <c r="K5" s="12">
        <f t="shared" si="3"/>
        <v>219.3</v>
      </c>
      <c r="L5" s="13">
        <f t="shared" si="4"/>
        <v>8.3333523332246546</v>
      </c>
      <c r="M5" s="10">
        <v>102</v>
      </c>
      <c r="N5" s="11">
        <f t="shared" si="5"/>
        <v>86.7</v>
      </c>
      <c r="O5" s="10">
        <v>81.5</v>
      </c>
      <c r="P5" s="11">
        <f t="shared" si="6"/>
        <v>69.275000000000006</v>
      </c>
      <c r="Q5" s="10">
        <v>92.5</v>
      </c>
      <c r="R5" s="11">
        <f t="shared" si="7"/>
        <v>78.625</v>
      </c>
      <c r="S5" s="12">
        <f t="shared" si="8"/>
        <v>276</v>
      </c>
      <c r="T5" s="12">
        <f t="shared" si="8"/>
        <v>234.60000000000002</v>
      </c>
      <c r="U5" s="13">
        <f t="shared" si="9"/>
        <v>8.9147490076356775</v>
      </c>
      <c r="V5" s="10">
        <v>79.5</v>
      </c>
      <c r="W5" s="11">
        <f t="shared" si="10"/>
        <v>67.575000000000003</v>
      </c>
      <c r="X5" s="10">
        <v>74</v>
      </c>
      <c r="Y5" s="11">
        <f t="shared" si="11"/>
        <v>62.9</v>
      </c>
      <c r="Z5" s="10">
        <v>71.5</v>
      </c>
      <c r="AA5" s="11">
        <f t="shared" si="12"/>
        <v>60.774999999999999</v>
      </c>
      <c r="AB5" s="12">
        <f t="shared" si="13"/>
        <v>225</v>
      </c>
      <c r="AC5" s="12">
        <f t="shared" si="13"/>
        <v>191.25</v>
      </c>
      <c r="AD5" s="13">
        <f t="shared" si="14"/>
        <v>7.2674584301377791</v>
      </c>
      <c r="AE5" s="10">
        <v>79.5</v>
      </c>
      <c r="AF5" s="11">
        <f t="shared" si="15"/>
        <v>67.575000000000003</v>
      </c>
      <c r="AG5" s="10">
        <v>68</v>
      </c>
      <c r="AH5" s="11">
        <f t="shared" si="16"/>
        <v>57.8</v>
      </c>
      <c r="AI5" s="10">
        <v>58.5</v>
      </c>
      <c r="AJ5" s="11">
        <f t="shared" si="17"/>
        <v>49.725000000000001</v>
      </c>
      <c r="AK5" s="12">
        <f t="shared" si="18"/>
        <v>206</v>
      </c>
      <c r="AL5" s="12">
        <f t="shared" si="18"/>
        <v>175.1</v>
      </c>
      <c r="AM5" s="13">
        <f t="shared" si="19"/>
        <v>6.6537619404817008</v>
      </c>
      <c r="AN5" s="14">
        <f t="shared" si="20"/>
        <v>965</v>
      </c>
      <c r="AO5" s="11">
        <f t="shared" si="21"/>
        <v>820.25</v>
      </c>
      <c r="AP5" s="15">
        <f t="shared" si="22"/>
        <v>219.3</v>
      </c>
      <c r="AQ5" s="16">
        <f t="shared" si="22"/>
        <v>8.3333523332246546</v>
      </c>
      <c r="AR5" s="17">
        <f t="shared" si="23"/>
        <v>453.90000000000003</v>
      </c>
      <c r="AS5" s="18">
        <f t="shared" si="23"/>
        <v>17.24810134086033</v>
      </c>
      <c r="AT5" s="15">
        <f t="shared" si="24"/>
        <v>645.15000000000009</v>
      </c>
      <c r="AU5" s="16">
        <f t="shared" si="24"/>
        <v>24.515559770998109</v>
      </c>
      <c r="AV5" s="17">
        <f t="shared" si="25"/>
        <v>820.25</v>
      </c>
      <c r="AW5" s="18">
        <f t="shared" si="26"/>
        <v>31.169321711479807</v>
      </c>
    </row>
    <row r="6" spans="1:49" ht="21.75">
      <c r="A6" s="21" t="s">
        <v>96</v>
      </c>
      <c r="B6" s="8">
        <v>1588282</v>
      </c>
      <c r="C6" s="9">
        <v>9</v>
      </c>
      <c r="D6" s="10">
        <v>32.5</v>
      </c>
      <c r="E6" s="11">
        <f t="shared" si="0"/>
        <v>27.625</v>
      </c>
      <c r="F6" s="10">
        <v>39</v>
      </c>
      <c r="G6" s="11">
        <f t="shared" si="1"/>
        <v>33.15</v>
      </c>
      <c r="H6" s="10">
        <v>44.5</v>
      </c>
      <c r="I6" s="11">
        <f t="shared" si="2"/>
        <v>37.825000000000003</v>
      </c>
      <c r="J6" s="12">
        <f t="shared" si="3"/>
        <v>116</v>
      </c>
      <c r="K6" s="12">
        <f t="shared" si="3"/>
        <v>98.6</v>
      </c>
      <c r="L6" s="13">
        <f t="shared" si="4"/>
        <v>6.2079655879749316</v>
      </c>
      <c r="M6" s="10">
        <v>39.5</v>
      </c>
      <c r="N6" s="11">
        <f t="shared" si="5"/>
        <v>33.575000000000003</v>
      </c>
      <c r="O6" s="10">
        <v>35.5</v>
      </c>
      <c r="P6" s="11">
        <f t="shared" si="6"/>
        <v>30.175000000000001</v>
      </c>
      <c r="Q6" s="10">
        <v>45</v>
      </c>
      <c r="R6" s="11">
        <f t="shared" si="7"/>
        <v>38.25</v>
      </c>
      <c r="S6" s="12">
        <f t="shared" si="8"/>
        <v>120</v>
      </c>
      <c r="T6" s="12">
        <f t="shared" si="8"/>
        <v>102</v>
      </c>
      <c r="U6" s="13">
        <f t="shared" si="9"/>
        <v>6.4220333668706182</v>
      </c>
      <c r="V6" s="10">
        <v>44</v>
      </c>
      <c r="W6" s="11">
        <f t="shared" si="10"/>
        <v>37.4</v>
      </c>
      <c r="X6" s="10">
        <v>33</v>
      </c>
      <c r="Y6" s="11">
        <f t="shared" si="11"/>
        <v>28.05</v>
      </c>
      <c r="Z6" s="10">
        <v>35.5</v>
      </c>
      <c r="AA6" s="11">
        <f t="shared" si="12"/>
        <v>30.175000000000001</v>
      </c>
      <c r="AB6" s="12">
        <f t="shared" si="13"/>
        <v>112.5</v>
      </c>
      <c r="AC6" s="12">
        <f t="shared" si="13"/>
        <v>95.625</v>
      </c>
      <c r="AD6" s="13">
        <f t="shared" si="14"/>
        <v>6.0206562814412052</v>
      </c>
      <c r="AE6" s="10">
        <v>29.5</v>
      </c>
      <c r="AF6" s="11">
        <f t="shared" si="15"/>
        <v>25.074999999999999</v>
      </c>
      <c r="AG6" s="10">
        <v>25.5</v>
      </c>
      <c r="AH6" s="11">
        <f t="shared" si="16"/>
        <v>21.675000000000001</v>
      </c>
      <c r="AI6" s="10">
        <v>25</v>
      </c>
      <c r="AJ6" s="11">
        <f t="shared" si="17"/>
        <v>21.25</v>
      </c>
      <c r="AK6" s="12">
        <f t="shared" si="18"/>
        <v>80</v>
      </c>
      <c r="AL6" s="12">
        <f t="shared" si="18"/>
        <v>68</v>
      </c>
      <c r="AM6" s="13">
        <f t="shared" si="19"/>
        <v>4.2813555779137458</v>
      </c>
      <c r="AN6" s="22">
        <f t="shared" si="20"/>
        <v>428.5</v>
      </c>
      <c r="AO6" s="11">
        <f t="shared" si="21"/>
        <v>364.22500000000002</v>
      </c>
      <c r="AP6" s="15">
        <f t="shared" si="22"/>
        <v>98.6</v>
      </c>
      <c r="AQ6" s="16">
        <f t="shared" si="22"/>
        <v>6.2079655879749316</v>
      </c>
      <c r="AR6" s="17">
        <f t="shared" si="23"/>
        <v>200.6</v>
      </c>
      <c r="AS6" s="18">
        <f t="shared" si="23"/>
        <v>12.629998954845551</v>
      </c>
      <c r="AT6" s="15">
        <f t="shared" si="24"/>
        <v>296.22500000000002</v>
      </c>
      <c r="AU6" s="16">
        <f t="shared" si="24"/>
        <v>18.650655236286756</v>
      </c>
      <c r="AV6" s="17">
        <f t="shared" si="25"/>
        <v>364.22500000000002</v>
      </c>
      <c r="AW6" s="18">
        <f t="shared" si="26"/>
        <v>22.932010814200499</v>
      </c>
    </row>
    <row r="7" spans="1:49" ht="21.75">
      <c r="A7" s="23" t="s">
        <v>97</v>
      </c>
      <c r="B7" s="8">
        <v>1395250</v>
      </c>
      <c r="C7" s="9">
        <v>9</v>
      </c>
      <c r="D7" s="10">
        <v>30.5</v>
      </c>
      <c r="E7" s="11">
        <f t="shared" si="0"/>
        <v>25.925000000000001</v>
      </c>
      <c r="F7" s="10">
        <v>39.5</v>
      </c>
      <c r="G7" s="11">
        <f t="shared" si="1"/>
        <v>33.575000000000003</v>
      </c>
      <c r="H7" s="10">
        <v>36.5</v>
      </c>
      <c r="I7" s="11">
        <f t="shared" si="2"/>
        <v>31.024999999999999</v>
      </c>
      <c r="J7" s="12">
        <f t="shared" si="3"/>
        <v>106.5</v>
      </c>
      <c r="K7" s="12">
        <f t="shared" si="3"/>
        <v>90.525000000000006</v>
      </c>
      <c r="L7" s="13">
        <f t="shared" si="4"/>
        <v>6.4880845726572298</v>
      </c>
      <c r="M7" s="10">
        <v>35</v>
      </c>
      <c r="N7" s="11">
        <f t="shared" si="5"/>
        <v>29.75</v>
      </c>
      <c r="O7" s="10">
        <v>31.5</v>
      </c>
      <c r="P7" s="11">
        <f t="shared" si="6"/>
        <v>26.774999999999999</v>
      </c>
      <c r="Q7" s="10">
        <v>32</v>
      </c>
      <c r="R7" s="11">
        <f t="shared" si="7"/>
        <v>27.2</v>
      </c>
      <c r="S7" s="12">
        <f t="shared" si="8"/>
        <v>98.5</v>
      </c>
      <c r="T7" s="12">
        <f t="shared" si="8"/>
        <v>83.724999999999994</v>
      </c>
      <c r="U7" s="13">
        <f t="shared" si="9"/>
        <v>6.0007167174341509</v>
      </c>
      <c r="V7" s="10">
        <v>31.5</v>
      </c>
      <c r="W7" s="11">
        <f t="shared" si="10"/>
        <v>26.774999999999999</v>
      </c>
      <c r="X7" s="10">
        <v>26</v>
      </c>
      <c r="Y7" s="11">
        <f t="shared" si="11"/>
        <v>22.1</v>
      </c>
      <c r="Z7" s="10">
        <v>28</v>
      </c>
      <c r="AA7" s="11">
        <f t="shared" si="12"/>
        <v>23.8</v>
      </c>
      <c r="AB7" s="12">
        <f t="shared" si="13"/>
        <v>85.5</v>
      </c>
      <c r="AC7" s="12">
        <f t="shared" si="13"/>
        <v>72.674999999999997</v>
      </c>
      <c r="AD7" s="13">
        <f t="shared" si="14"/>
        <v>5.2087439526966488</v>
      </c>
      <c r="AE7" s="10">
        <v>29</v>
      </c>
      <c r="AF7" s="11">
        <f t="shared" si="15"/>
        <v>24.65</v>
      </c>
      <c r="AG7" s="10">
        <v>21.5</v>
      </c>
      <c r="AH7" s="11">
        <f t="shared" si="16"/>
        <v>18.274999999999999</v>
      </c>
      <c r="AI7" s="10">
        <v>25</v>
      </c>
      <c r="AJ7" s="11">
        <f t="shared" si="17"/>
        <v>21.25</v>
      </c>
      <c r="AK7" s="12">
        <f t="shared" si="18"/>
        <v>75.5</v>
      </c>
      <c r="AL7" s="12">
        <f t="shared" si="18"/>
        <v>64.174999999999997</v>
      </c>
      <c r="AM7" s="13">
        <f t="shared" si="19"/>
        <v>4.5995341336678015</v>
      </c>
      <c r="AN7" s="14">
        <f t="shared" si="20"/>
        <v>366</v>
      </c>
      <c r="AO7" s="11">
        <f t="shared" si="21"/>
        <v>311.10000000000002</v>
      </c>
      <c r="AP7" s="15">
        <f t="shared" si="22"/>
        <v>90.525000000000006</v>
      </c>
      <c r="AQ7" s="16">
        <f t="shared" si="22"/>
        <v>6.4880845726572298</v>
      </c>
      <c r="AR7" s="17">
        <f t="shared" si="23"/>
        <v>174.25</v>
      </c>
      <c r="AS7" s="18">
        <f t="shared" si="23"/>
        <v>12.488801290091381</v>
      </c>
      <c r="AT7" s="15">
        <f t="shared" si="24"/>
        <v>246.92499999999998</v>
      </c>
      <c r="AU7" s="16">
        <f t="shared" si="24"/>
        <v>17.697545242788028</v>
      </c>
      <c r="AV7" s="17">
        <f t="shared" si="25"/>
        <v>311.10000000000002</v>
      </c>
      <c r="AW7" s="18">
        <f t="shared" si="26"/>
        <v>22.297079376455834</v>
      </c>
    </row>
    <row r="8" spans="1:49" ht="18.75">
      <c r="A8" s="25" t="s">
        <v>19</v>
      </c>
      <c r="B8" s="26">
        <f>SUM(B4:B7)</f>
        <v>6752999</v>
      </c>
      <c r="C8" s="27"/>
      <c r="D8" s="28">
        <f t="shared" ref="D8:I8" si="27">SUM(D4:D7)</f>
        <v>159.5</v>
      </c>
      <c r="E8" s="29">
        <f t="shared" si="27"/>
        <v>135.57500000000002</v>
      </c>
      <c r="F8" s="28">
        <f t="shared" si="27"/>
        <v>182</v>
      </c>
      <c r="G8" s="29">
        <f t="shared" si="27"/>
        <v>154.69999999999999</v>
      </c>
      <c r="H8" s="28">
        <f t="shared" si="27"/>
        <v>199</v>
      </c>
      <c r="I8" s="29">
        <f t="shared" si="27"/>
        <v>169.15</v>
      </c>
      <c r="J8" s="12">
        <f t="shared" si="3"/>
        <v>540.5</v>
      </c>
      <c r="K8" s="12">
        <f t="shared" si="3"/>
        <v>459.42499999999995</v>
      </c>
      <c r="L8" s="13">
        <f t="shared" si="4"/>
        <v>6.8032736270211194</v>
      </c>
      <c r="M8" s="28">
        <f t="shared" ref="M8:T8" si="28">SUM(M4:M7)</f>
        <v>199.5</v>
      </c>
      <c r="N8" s="29">
        <f t="shared" si="28"/>
        <v>169.57499999999999</v>
      </c>
      <c r="O8" s="28">
        <f t="shared" si="28"/>
        <v>169</v>
      </c>
      <c r="P8" s="29">
        <f t="shared" si="28"/>
        <v>143.65</v>
      </c>
      <c r="Q8" s="28">
        <f t="shared" si="28"/>
        <v>187.5</v>
      </c>
      <c r="R8" s="29">
        <f t="shared" si="28"/>
        <v>159.375</v>
      </c>
      <c r="S8" s="12">
        <f t="shared" si="28"/>
        <v>556</v>
      </c>
      <c r="T8" s="12">
        <f t="shared" si="28"/>
        <v>472.6</v>
      </c>
      <c r="U8" s="13">
        <f t="shared" si="9"/>
        <v>6.998372130663725</v>
      </c>
      <c r="V8" s="28">
        <f t="shared" ref="V8:AC8" si="29">SUM(V4:V7)</f>
        <v>175</v>
      </c>
      <c r="W8" s="29">
        <f t="shared" si="29"/>
        <v>148.75</v>
      </c>
      <c r="X8" s="28">
        <f t="shared" si="29"/>
        <v>151.5</v>
      </c>
      <c r="Y8" s="29">
        <f t="shared" si="29"/>
        <v>128.77500000000001</v>
      </c>
      <c r="Z8" s="28">
        <f t="shared" si="29"/>
        <v>151</v>
      </c>
      <c r="AA8" s="29">
        <f t="shared" si="29"/>
        <v>128.35</v>
      </c>
      <c r="AB8" s="12">
        <f t="shared" si="29"/>
        <v>477.5</v>
      </c>
      <c r="AC8" s="12">
        <f t="shared" si="29"/>
        <v>405.875</v>
      </c>
      <c r="AD8" s="13">
        <f t="shared" si="14"/>
        <v>6.0102926122156983</v>
      </c>
      <c r="AE8" s="28">
        <f t="shared" ref="AE8:AJ8" si="30">SUM(AE4:AE7)</f>
        <v>155.5</v>
      </c>
      <c r="AF8" s="29">
        <f t="shared" si="30"/>
        <v>132.17500000000001</v>
      </c>
      <c r="AG8" s="28">
        <f t="shared" si="30"/>
        <v>130</v>
      </c>
      <c r="AH8" s="29">
        <f t="shared" si="30"/>
        <v>110.5</v>
      </c>
      <c r="AI8" s="28">
        <f t="shared" si="30"/>
        <v>124.5</v>
      </c>
      <c r="AJ8" s="29">
        <f t="shared" si="30"/>
        <v>105.825</v>
      </c>
      <c r="AK8" s="12">
        <f t="shared" si="18"/>
        <v>410</v>
      </c>
      <c r="AL8" s="12">
        <f t="shared" si="18"/>
        <v>348.5</v>
      </c>
      <c r="AM8" s="13">
        <f t="shared" si="19"/>
        <v>5.1606700963527468</v>
      </c>
      <c r="AN8" s="30">
        <f t="shared" si="20"/>
        <v>1984</v>
      </c>
      <c r="AO8" s="11">
        <f>AN8-(AN8*15/100)</f>
        <v>1686.4</v>
      </c>
      <c r="AP8" s="15">
        <f t="shared" si="22"/>
        <v>459.42499999999995</v>
      </c>
      <c r="AQ8" s="16">
        <f t="shared" si="22"/>
        <v>6.8032736270211194</v>
      </c>
      <c r="AR8" s="17">
        <f t="shared" si="23"/>
        <v>932.02499999999998</v>
      </c>
      <c r="AS8" s="18">
        <f t="shared" si="23"/>
        <v>13.801645757684845</v>
      </c>
      <c r="AT8" s="15">
        <f t="shared" si="24"/>
        <v>1337.9</v>
      </c>
      <c r="AU8" s="16">
        <f t="shared" si="24"/>
        <v>19.811938369900542</v>
      </c>
      <c r="AV8" s="17">
        <f t="shared" si="25"/>
        <v>1686.3999999999999</v>
      </c>
      <c r="AW8" s="18">
        <f t="shared" si="26"/>
        <v>24.972608466253291</v>
      </c>
    </row>
  </sheetData>
  <mergeCells count="34">
    <mergeCell ref="L1:L3"/>
    <mergeCell ref="T1:T3"/>
    <mergeCell ref="U1:U3"/>
    <mergeCell ref="A1:A3"/>
    <mergeCell ref="B1:B3"/>
    <mergeCell ref="C1:C3"/>
    <mergeCell ref="K1:K3"/>
    <mergeCell ref="AB1:AB3"/>
    <mergeCell ref="AM1:AM3"/>
    <mergeCell ref="AC1:AC3"/>
    <mergeCell ref="AD1:AD3"/>
    <mergeCell ref="AL1:AL3"/>
    <mergeCell ref="AE1:AJ1"/>
    <mergeCell ref="AV2:AW2"/>
    <mergeCell ref="AK1:AK3"/>
    <mergeCell ref="AN1:AO2"/>
    <mergeCell ref="AP1:AW1"/>
    <mergeCell ref="D2:E2"/>
    <mergeCell ref="F2:G2"/>
    <mergeCell ref="H2:I2"/>
    <mergeCell ref="V2:W2"/>
    <mergeCell ref="X2:Y2"/>
    <mergeCell ref="Z2:AA2"/>
    <mergeCell ref="AE2:AF2"/>
    <mergeCell ref="D1:I1"/>
    <mergeCell ref="J1:J3"/>
    <mergeCell ref="M1:R1"/>
    <mergeCell ref="S1:S3"/>
    <mergeCell ref="V1:AA1"/>
    <mergeCell ref="AG2:AH2"/>
    <mergeCell ref="AI2:AJ2"/>
    <mergeCell ref="AP2:AQ2"/>
    <mergeCell ref="AR2:AS2"/>
    <mergeCell ref="AT2:AU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"/>
  <sheetViews>
    <sheetView workbookViewId="0">
      <selection activeCell="O28" sqref="O28"/>
    </sheetView>
  </sheetViews>
  <sheetFormatPr defaultRowHeight="15"/>
  <cols>
    <col min="2" max="2" width="17.28515625" customWidth="1"/>
  </cols>
  <sheetData>
    <row r="1" spans="1:49" ht="21">
      <c r="A1" s="45" t="s">
        <v>0</v>
      </c>
      <c r="B1" s="31" t="s">
        <v>1</v>
      </c>
      <c r="C1" s="46" t="s">
        <v>2</v>
      </c>
      <c r="D1" s="34" t="s">
        <v>3</v>
      </c>
      <c r="E1" s="34"/>
      <c r="F1" s="34"/>
      <c r="G1" s="34"/>
      <c r="H1" s="34"/>
      <c r="I1" s="34"/>
      <c r="J1" s="31" t="s">
        <v>4</v>
      </c>
      <c r="K1" s="31" t="s">
        <v>5</v>
      </c>
      <c r="L1" s="31" t="s">
        <v>6</v>
      </c>
      <c r="M1" s="34" t="s">
        <v>7</v>
      </c>
      <c r="N1" s="34"/>
      <c r="O1" s="34"/>
      <c r="P1" s="34"/>
      <c r="Q1" s="34"/>
      <c r="R1" s="34"/>
      <c r="S1" s="31" t="s">
        <v>8</v>
      </c>
      <c r="T1" s="31" t="s">
        <v>9</v>
      </c>
      <c r="U1" s="31" t="s">
        <v>10</v>
      </c>
      <c r="V1" s="34" t="s">
        <v>11</v>
      </c>
      <c r="W1" s="34"/>
      <c r="X1" s="34"/>
      <c r="Y1" s="34"/>
      <c r="Z1" s="34"/>
      <c r="AA1" s="34"/>
      <c r="AB1" s="31" t="s">
        <v>12</v>
      </c>
      <c r="AC1" s="31" t="s">
        <v>13</v>
      </c>
      <c r="AD1" s="31" t="s">
        <v>14</v>
      </c>
      <c r="AE1" s="34" t="s">
        <v>15</v>
      </c>
      <c r="AF1" s="34"/>
      <c r="AG1" s="34"/>
      <c r="AH1" s="34"/>
      <c r="AI1" s="34"/>
      <c r="AJ1" s="34"/>
      <c r="AK1" s="31" t="s">
        <v>16</v>
      </c>
      <c r="AL1" s="31" t="s">
        <v>17</v>
      </c>
      <c r="AM1" s="31" t="s">
        <v>18</v>
      </c>
      <c r="AN1" s="39" t="s">
        <v>19</v>
      </c>
      <c r="AO1" s="39"/>
      <c r="AP1" s="40" t="s">
        <v>20</v>
      </c>
      <c r="AQ1" s="41"/>
      <c r="AR1" s="41"/>
      <c r="AS1" s="41"/>
      <c r="AT1" s="41"/>
      <c r="AU1" s="41"/>
      <c r="AV1" s="41"/>
      <c r="AW1" s="42"/>
    </row>
    <row r="2" spans="1:49" ht="18.75">
      <c r="A2" s="45"/>
      <c r="B2" s="32"/>
      <c r="C2" s="47"/>
      <c r="D2" s="35" t="s">
        <v>21</v>
      </c>
      <c r="E2" s="35"/>
      <c r="F2" s="35" t="s">
        <v>22</v>
      </c>
      <c r="G2" s="35"/>
      <c r="H2" s="35" t="s">
        <v>23</v>
      </c>
      <c r="I2" s="35"/>
      <c r="J2" s="32"/>
      <c r="K2" s="32"/>
      <c r="L2" s="32"/>
      <c r="M2" s="1" t="s">
        <v>24</v>
      </c>
      <c r="N2" s="2"/>
      <c r="O2" s="1" t="s">
        <v>25</v>
      </c>
      <c r="P2" s="2"/>
      <c r="Q2" s="1" t="s">
        <v>26</v>
      </c>
      <c r="R2" s="2"/>
      <c r="S2" s="32"/>
      <c r="T2" s="32"/>
      <c r="U2" s="32"/>
      <c r="V2" s="35" t="s">
        <v>27</v>
      </c>
      <c r="W2" s="35"/>
      <c r="X2" s="35" t="s">
        <v>28</v>
      </c>
      <c r="Y2" s="35"/>
      <c r="Z2" s="35" t="s">
        <v>29</v>
      </c>
      <c r="AA2" s="35"/>
      <c r="AB2" s="32"/>
      <c r="AC2" s="32"/>
      <c r="AD2" s="32"/>
      <c r="AE2" s="35" t="s">
        <v>30</v>
      </c>
      <c r="AF2" s="35"/>
      <c r="AG2" s="35" t="s">
        <v>31</v>
      </c>
      <c r="AH2" s="35"/>
      <c r="AI2" s="35" t="s">
        <v>32</v>
      </c>
      <c r="AJ2" s="35"/>
      <c r="AK2" s="32"/>
      <c r="AL2" s="32"/>
      <c r="AM2" s="32"/>
      <c r="AN2" s="39"/>
      <c r="AO2" s="39"/>
      <c r="AP2" s="36" t="s">
        <v>33</v>
      </c>
      <c r="AQ2" s="37"/>
      <c r="AR2" s="43" t="s">
        <v>34</v>
      </c>
      <c r="AS2" s="44"/>
      <c r="AT2" s="36" t="s">
        <v>35</v>
      </c>
      <c r="AU2" s="37"/>
      <c r="AV2" s="38" t="s">
        <v>36</v>
      </c>
      <c r="AW2" s="38"/>
    </row>
    <row r="3" spans="1:49" ht="37.5">
      <c r="A3" s="45"/>
      <c r="B3" s="33"/>
      <c r="C3" s="48"/>
      <c r="D3" s="3" t="s">
        <v>37</v>
      </c>
      <c r="E3" s="4" t="s">
        <v>38</v>
      </c>
      <c r="F3" s="3" t="s">
        <v>37</v>
      </c>
      <c r="G3" s="4" t="s">
        <v>38</v>
      </c>
      <c r="H3" s="3" t="s">
        <v>37</v>
      </c>
      <c r="I3" s="4" t="s">
        <v>38</v>
      </c>
      <c r="J3" s="33"/>
      <c r="K3" s="33"/>
      <c r="L3" s="33"/>
      <c r="M3" s="3" t="s">
        <v>37</v>
      </c>
      <c r="N3" s="4" t="s">
        <v>38</v>
      </c>
      <c r="O3" s="3" t="s">
        <v>37</v>
      </c>
      <c r="P3" s="4" t="s">
        <v>38</v>
      </c>
      <c r="Q3" s="3" t="s">
        <v>37</v>
      </c>
      <c r="R3" s="4" t="s">
        <v>38</v>
      </c>
      <c r="S3" s="33"/>
      <c r="T3" s="33"/>
      <c r="U3" s="33"/>
      <c r="V3" s="3" t="s">
        <v>37</v>
      </c>
      <c r="W3" s="4" t="s">
        <v>38</v>
      </c>
      <c r="X3" s="3" t="s">
        <v>37</v>
      </c>
      <c r="Y3" s="4" t="s">
        <v>38</v>
      </c>
      <c r="Z3" s="3" t="s">
        <v>37</v>
      </c>
      <c r="AA3" s="4" t="s">
        <v>38</v>
      </c>
      <c r="AB3" s="33"/>
      <c r="AC3" s="33"/>
      <c r="AD3" s="33"/>
      <c r="AE3" s="3" t="s">
        <v>37</v>
      </c>
      <c r="AF3" s="4" t="s">
        <v>38</v>
      </c>
      <c r="AG3" s="3" t="s">
        <v>37</v>
      </c>
      <c r="AH3" s="4" t="s">
        <v>38</v>
      </c>
      <c r="AI3" s="3" t="s">
        <v>37</v>
      </c>
      <c r="AJ3" s="4" t="s">
        <v>38</v>
      </c>
      <c r="AK3" s="33"/>
      <c r="AL3" s="33"/>
      <c r="AM3" s="33"/>
      <c r="AN3" s="3" t="s">
        <v>37</v>
      </c>
      <c r="AO3" s="4" t="s">
        <v>38</v>
      </c>
      <c r="AP3" s="5" t="s">
        <v>39</v>
      </c>
      <c r="AQ3" s="5" t="s">
        <v>40</v>
      </c>
      <c r="AR3" s="6" t="s">
        <v>39</v>
      </c>
      <c r="AS3" s="6" t="s">
        <v>40</v>
      </c>
      <c r="AT3" s="5" t="s">
        <v>39</v>
      </c>
      <c r="AU3" s="5" t="s">
        <v>40</v>
      </c>
      <c r="AV3" s="6" t="s">
        <v>39</v>
      </c>
      <c r="AW3" s="6" t="s">
        <v>40</v>
      </c>
    </row>
    <row r="4" spans="1:49" ht="21.75">
      <c r="A4" s="7" t="s">
        <v>98</v>
      </c>
      <c r="B4" s="8">
        <v>348204</v>
      </c>
      <c r="C4" s="9">
        <v>10</v>
      </c>
      <c r="D4" s="10">
        <v>8.5</v>
      </c>
      <c r="E4" s="11">
        <f t="shared" ref="E4:E8" si="0">D4-(D4*15/100)</f>
        <v>7.2249999999999996</v>
      </c>
      <c r="F4" s="10">
        <v>8.5</v>
      </c>
      <c r="G4" s="11">
        <f t="shared" ref="G4:G8" si="1">F4-(F4*15/100)</f>
        <v>7.2249999999999996</v>
      </c>
      <c r="H4" s="10">
        <v>10</v>
      </c>
      <c r="I4" s="11">
        <f t="shared" ref="I4:I8" si="2">H4-(H4*15/100)</f>
        <v>8.5</v>
      </c>
      <c r="J4" s="12">
        <f t="shared" ref="J4:K9" si="3">SUM(D4,F4,H4)</f>
        <v>27</v>
      </c>
      <c r="K4" s="12">
        <f t="shared" si="3"/>
        <v>22.95</v>
      </c>
      <c r="L4" s="13">
        <f t="shared" ref="L4:L9" si="4">(SUM(E4,G4,I4))/$B4*100000</f>
        <v>6.5909639177034141</v>
      </c>
      <c r="M4" s="10">
        <v>9.5</v>
      </c>
      <c r="N4" s="11">
        <f t="shared" ref="N4:N8" si="5">M4-(M4*15/100)</f>
        <v>8.0749999999999993</v>
      </c>
      <c r="O4" s="10">
        <v>6</v>
      </c>
      <c r="P4" s="11">
        <f t="shared" ref="P4:P8" si="6">O4-(O4*15/100)</f>
        <v>5.0999999999999996</v>
      </c>
      <c r="Q4" s="10">
        <v>11</v>
      </c>
      <c r="R4" s="11">
        <f t="shared" ref="R4:R8" si="7">Q4-(Q4*15/100)</f>
        <v>9.35</v>
      </c>
      <c r="S4" s="12">
        <f t="shared" ref="S4:T8" si="8">SUM(M4,O4,Q4)</f>
        <v>26.5</v>
      </c>
      <c r="T4" s="12">
        <f t="shared" si="8"/>
        <v>22.524999999999999</v>
      </c>
      <c r="U4" s="13">
        <f t="shared" ref="U4:U9" si="9">(SUM(N4,P4,R4))/$B4*100000</f>
        <v>6.4689090303385361</v>
      </c>
      <c r="V4" s="10">
        <v>6</v>
      </c>
      <c r="W4" s="11">
        <f t="shared" ref="W4:W8" si="10">V4-(V4*15/100)</f>
        <v>5.0999999999999996</v>
      </c>
      <c r="X4" s="10">
        <v>5.5</v>
      </c>
      <c r="Y4" s="11">
        <f t="shared" ref="Y4:Y8" si="11">X4-(X4*15/100)</f>
        <v>4.6749999999999998</v>
      </c>
      <c r="Z4" s="10">
        <v>5</v>
      </c>
      <c r="AA4" s="11">
        <f t="shared" ref="AA4:AA8" si="12">Z4-(Z4*15/100)</f>
        <v>4.25</v>
      </c>
      <c r="AB4" s="12">
        <f t="shared" ref="AB4:AC8" si="13">SUM(V4,X4,Z4)</f>
        <v>16.5</v>
      </c>
      <c r="AC4" s="12">
        <f t="shared" si="13"/>
        <v>14.024999999999999</v>
      </c>
      <c r="AD4" s="13">
        <f t="shared" ref="AD4:AD9" si="14">(SUM(W4,Y4,AA4))/$B4*100000</f>
        <v>4.0278112830409762</v>
      </c>
      <c r="AE4" s="10">
        <v>5</v>
      </c>
      <c r="AF4" s="11">
        <f t="shared" ref="AF4:AF8" si="15">AE4-(AE4*15/100)</f>
        <v>4.25</v>
      </c>
      <c r="AG4" s="10">
        <v>6.5</v>
      </c>
      <c r="AH4" s="11">
        <f t="shared" ref="AH4:AH8" si="16">AG4-(AG4*15/100)</f>
        <v>5.5250000000000004</v>
      </c>
      <c r="AI4" s="10">
        <v>3</v>
      </c>
      <c r="AJ4" s="11">
        <f t="shared" ref="AJ4:AJ8" si="17">AI4-(AI4*15/100)</f>
        <v>2.5499999999999998</v>
      </c>
      <c r="AK4" s="12">
        <f t="shared" ref="AK4:AL9" si="18">SUM(AE4,AG4,AI4)</f>
        <v>14.5</v>
      </c>
      <c r="AL4" s="12">
        <f t="shared" si="18"/>
        <v>12.324999999999999</v>
      </c>
      <c r="AM4" s="13">
        <f t="shared" ref="AM4:AM9" si="19">(SUM(AF4,AH4,AJ4))/$B4*100000</f>
        <v>3.5395917335814633</v>
      </c>
      <c r="AN4" s="14">
        <f t="shared" ref="AN4:AN9" si="20">M4+O4+Q4+V4+X4+Z4+AE4+AG4+AI4+D4+F4+H4</f>
        <v>84.5</v>
      </c>
      <c r="AO4" s="11">
        <f t="shared" ref="AO4:AO8" si="21">AN4-(AN4*15/100)</f>
        <v>71.825000000000003</v>
      </c>
      <c r="AP4" s="15">
        <f t="shared" ref="AP4:AQ9" si="22">SUM(K4)</f>
        <v>22.95</v>
      </c>
      <c r="AQ4" s="16">
        <f t="shared" si="22"/>
        <v>6.5909639177034141</v>
      </c>
      <c r="AR4" s="17">
        <f t="shared" ref="AR4:AS9" si="23">SUM(T4,K4)</f>
        <v>45.474999999999994</v>
      </c>
      <c r="AS4" s="18">
        <f t="shared" si="23"/>
        <v>13.059872948041949</v>
      </c>
      <c r="AT4" s="15">
        <f t="shared" ref="AT4:AU9" si="24">SUM(T4,AC4,K4)</f>
        <v>59.5</v>
      </c>
      <c r="AU4" s="16">
        <f t="shared" si="24"/>
        <v>17.087684231082925</v>
      </c>
      <c r="AV4" s="17">
        <f t="shared" ref="AV4:AV9" si="25">SUM(T4,AC4,AL4,K4)</f>
        <v>71.825000000000003</v>
      </c>
      <c r="AW4" s="18">
        <f t="shared" ref="AW4:AW9" si="26">(SUM(N4,P4,R4,W4,Y4,AA4,AF4,AH4,AJ4,E4,G4,I4))/B4*100000</f>
        <v>20.627275964664388</v>
      </c>
    </row>
    <row r="5" spans="1:49" ht="21.75">
      <c r="A5" s="7" t="s">
        <v>99</v>
      </c>
      <c r="B5" s="8">
        <v>539406</v>
      </c>
      <c r="C5" s="9">
        <v>10</v>
      </c>
      <c r="D5" s="10">
        <v>11</v>
      </c>
      <c r="E5" s="11">
        <f t="shared" si="0"/>
        <v>9.35</v>
      </c>
      <c r="F5" s="10">
        <v>12.5</v>
      </c>
      <c r="G5" s="11">
        <f t="shared" si="1"/>
        <v>10.625</v>
      </c>
      <c r="H5" s="10">
        <v>12.5</v>
      </c>
      <c r="I5" s="11">
        <f t="shared" si="2"/>
        <v>10.625</v>
      </c>
      <c r="J5" s="12">
        <f t="shared" si="3"/>
        <v>36</v>
      </c>
      <c r="K5" s="12">
        <f t="shared" si="3"/>
        <v>30.6</v>
      </c>
      <c r="L5" s="13">
        <f t="shared" si="4"/>
        <v>5.6729068642173059</v>
      </c>
      <c r="M5" s="10">
        <v>10</v>
      </c>
      <c r="N5" s="11">
        <f t="shared" si="5"/>
        <v>8.5</v>
      </c>
      <c r="O5" s="10">
        <v>8.5</v>
      </c>
      <c r="P5" s="11">
        <f t="shared" si="6"/>
        <v>7.2249999999999996</v>
      </c>
      <c r="Q5" s="10">
        <v>9.5</v>
      </c>
      <c r="R5" s="11">
        <f t="shared" si="7"/>
        <v>8.0749999999999993</v>
      </c>
      <c r="S5" s="12">
        <f t="shared" si="8"/>
        <v>28</v>
      </c>
      <c r="T5" s="12">
        <f t="shared" si="8"/>
        <v>23.799999999999997</v>
      </c>
      <c r="U5" s="13">
        <f t="shared" si="9"/>
        <v>4.4122608943912374</v>
      </c>
      <c r="V5" s="10">
        <v>10.5</v>
      </c>
      <c r="W5" s="11">
        <f t="shared" si="10"/>
        <v>8.9250000000000007</v>
      </c>
      <c r="X5" s="10">
        <v>10.5</v>
      </c>
      <c r="Y5" s="11">
        <f t="shared" si="11"/>
        <v>8.9250000000000007</v>
      </c>
      <c r="Z5" s="10">
        <v>12.5</v>
      </c>
      <c r="AA5" s="11">
        <f t="shared" si="12"/>
        <v>10.625</v>
      </c>
      <c r="AB5" s="12">
        <f t="shared" si="13"/>
        <v>33.5</v>
      </c>
      <c r="AC5" s="12">
        <f t="shared" si="13"/>
        <v>28.475000000000001</v>
      </c>
      <c r="AD5" s="13">
        <f t="shared" si="14"/>
        <v>5.2789549986466602</v>
      </c>
      <c r="AE5" s="10">
        <v>7.5</v>
      </c>
      <c r="AF5" s="11">
        <f t="shared" si="15"/>
        <v>6.375</v>
      </c>
      <c r="AG5" s="10">
        <v>6</v>
      </c>
      <c r="AH5" s="11">
        <f t="shared" si="16"/>
        <v>5.0999999999999996</v>
      </c>
      <c r="AI5" s="10">
        <v>10.5</v>
      </c>
      <c r="AJ5" s="11">
        <f t="shared" si="17"/>
        <v>8.9250000000000007</v>
      </c>
      <c r="AK5" s="12">
        <f t="shared" si="18"/>
        <v>24</v>
      </c>
      <c r="AL5" s="12">
        <f t="shared" si="18"/>
        <v>20.399999999999999</v>
      </c>
      <c r="AM5" s="13">
        <f t="shared" si="19"/>
        <v>3.7819379094782035</v>
      </c>
      <c r="AN5" s="14">
        <f t="shared" si="20"/>
        <v>121.5</v>
      </c>
      <c r="AO5" s="11">
        <f t="shared" si="21"/>
        <v>103.27500000000001</v>
      </c>
      <c r="AP5" s="15">
        <f t="shared" si="22"/>
        <v>30.6</v>
      </c>
      <c r="AQ5" s="16">
        <f t="shared" si="22"/>
        <v>5.6729068642173059</v>
      </c>
      <c r="AR5" s="17">
        <f t="shared" si="23"/>
        <v>54.4</v>
      </c>
      <c r="AS5" s="18">
        <f t="shared" si="23"/>
        <v>10.085167758608543</v>
      </c>
      <c r="AT5" s="15">
        <f t="shared" si="24"/>
        <v>82.875</v>
      </c>
      <c r="AU5" s="16">
        <f t="shared" si="24"/>
        <v>15.364122757255203</v>
      </c>
      <c r="AV5" s="17">
        <f t="shared" si="25"/>
        <v>103.27500000000001</v>
      </c>
      <c r="AW5" s="18">
        <f t="shared" si="26"/>
        <v>19.146060666733405</v>
      </c>
    </row>
    <row r="6" spans="1:49" ht="21.75">
      <c r="A6" s="7" t="s">
        <v>100</v>
      </c>
      <c r="B6" s="8">
        <v>1470137</v>
      </c>
      <c r="C6" s="9">
        <v>10</v>
      </c>
      <c r="D6" s="10">
        <v>18</v>
      </c>
      <c r="E6" s="11">
        <f t="shared" si="0"/>
        <v>15.3</v>
      </c>
      <c r="F6" s="10">
        <v>26.5</v>
      </c>
      <c r="G6" s="11">
        <f t="shared" si="1"/>
        <v>22.524999999999999</v>
      </c>
      <c r="H6" s="10">
        <v>29</v>
      </c>
      <c r="I6" s="11">
        <f t="shared" si="2"/>
        <v>24.65</v>
      </c>
      <c r="J6" s="12">
        <f t="shared" si="3"/>
        <v>73.5</v>
      </c>
      <c r="K6" s="12">
        <f t="shared" si="3"/>
        <v>62.475000000000001</v>
      </c>
      <c r="L6" s="13">
        <f t="shared" si="4"/>
        <v>4.249603948475551</v>
      </c>
      <c r="M6" s="10">
        <v>23.5</v>
      </c>
      <c r="N6" s="11">
        <f t="shared" si="5"/>
        <v>19.975000000000001</v>
      </c>
      <c r="O6" s="10">
        <v>23</v>
      </c>
      <c r="P6" s="11">
        <f t="shared" si="6"/>
        <v>19.55</v>
      </c>
      <c r="Q6" s="10">
        <v>22</v>
      </c>
      <c r="R6" s="11">
        <f t="shared" si="7"/>
        <v>18.7</v>
      </c>
      <c r="S6" s="12">
        <f t="shared" si="8"/>
        <v>68.5</v>
      </c>
      <c r="T6" s="12">
        <f t="shared" si="8"/>
        <v>58.225000000000009</v>
      </c>
      <c r="U6" s="13">
        <f t="shared" si="9"/>
        <v>3.9605152444976222</v>
      </c>
      <c r="V6" s="10">
        <v>29.5</v>
      </c>
      <c r="W6" s="11">
        <f t="shared" si="10"/>
        <v>25.074999999999999</v>
      </c>
      <c r="X6" s="10">
        <v>22.5</v>
      </c>
      <c r="Y6" s="11">
        <f t="shared" si="11"/>
        <v>19.125</v>
      </c>
      <c r="Z6" s="10">
        <v>21.5</v>
      </c>
      <c r="AA6" s="11">
        <f t="shared" si="12"/>
        <v>18.274999999999999</v>
      </c>
      <c r="AB6" s="12">
        <f t="shared" si="13"/>
        <v>73.5</v>
      </c>
      <c r="AC6" s="12">
        <f t="shared" si="13"/>
        <v>62.475000000000001</v>
      </c>
      <c r="AD6" s="13">
        <f t="shared" si="14"/>
        <v>4.249603948475551</v>
      </c>
      <c r="AE6" s="10">
        <v>13.5</v>
      </c>
      <c r="AF6" s="11">
        <f t="shared" si="15"/>
        <v>11.475</v>
      </c>
      <c r="AG6" s="10">
        <v>21.5</v>
      </c>
      <c r="AH6" s="11">
        <f t="shared" si="16"/>
        <v>18.274999999999999</v>
      </c>
      <c r="AI6" s="10">
        <v>18.5</v>
      </c>
      <c r="AJ6" s="11">
        <f t="shared" si="17"/>
        <v>15.725</v>
      </c>
      <c r="AK6" s="12">
        <f t="shared" si="18"/>
        <v>53.5</v>
      </c>
      <c r="AL6" s="12">
        <f t="shared" si="18"/>
        <v>45.475000000000001</v>
      </c>
      <c r="AM6" s="13">
        <f t="shared" si="19"/>
        <v>3.093249132563836</v>
      </c>
      <c r="AN6" s="14">
        <f t="shared" si="20"/>
        <v>269</v>
      </c>
      <c r="AO6" s="11">
        <f t="shared" si="21"/>
        <v>228.65</v>
      </c>
      <c r="AP6" s="15">
        <f t="shared" si="22"/>
        <v>62.475000000000001</v>
      </c>
      <c r="AQ6" s="16">
        <f t="shared" si="22"/>
        <v>4.249603948475551</v>
      </c>
      <c r="AR6" s="17">
        <f t="shared" si="23"/>
        <v>120.70000000000002</v>
      </c>
      <c r="AS6" s="18">
        <f t="shared" si="23"/>
        <v>8.2101191929731741</v>
      </c>
      <c r="AT6" s="15">
        <f t="shared" si="24"/>
        <v>183.17500000000001</v>
      </c>
      <c r="AU6" s="16">
        <f t="shared" si="24"/>
        <v>12.459723141448725</v>
      </c>
      <c r="AV6" s="17">
        <f t="shared" si="25"/>
        <v>228.65</v>
      </c>
      <c r="AW6" s="18">
        <f t="shared" si="26"/>
        <v>15.552972274012559</v>
      </c>
    </row>
    <row r="7" spans="1:49" ht="21.75">
      <c r="A7" s="7" t="s">
        <v>101</v>
      </c>
      <c r="B7" s="8">
        <v>376839</v>
      </c>
      <c r="C7" s="9">
        <v>10</v>
      </c>
      <c r="D7" s="10">
        <v>4</v>
      </c>
      <c r="E7" s="11">
        <f t="shared" si="0"/>
        <v>3.4</v>
      </c>
      <c r="F7" s="10">
        <v>7</v>
      </c>
      <c r="G7" s="11">
        <f t="shared" si="1"/>
        <v>5.95</v>
      </c>
      <c r="H7" s="10">
        <v>7.5</v>
      </c>
      <c r="I7" s="11">
        <f t="shared" si="2"/>
        <v>6.375</v>
      </c>
      <c r="J7" s="12">
        <f t="shared" si="3"/>
        <v>18.5</v>
      </c>
      <c r="K7" s="12">
        <f t="shared" si="3"/>
        <v>15.725</v>
      </c>
      <c r="L7" s="13">
        <f t="shared" si="4"/>
        <v>4.1728695809085581</v>
      </c>
      <c r="M7" s="10">
        <v>6</v>
      </c>
      <c r="N7" s="11">
        <f t="shared" si="5"/>
        <v>5.0999999999999996</v>
      </c>
      <c r="O7" s="10">
        <v>6</v>
      </c>
      <c r="P7" s="11">
        <f t="shared" si="6"/>
        <v>5.0999999999999996</v>
      </c>
      <c r="Q7" s="10">
        <v>6.5</v>
      </c>
      <c r="R7" s="11">
        <f t="shared" si="7"/>
        <v>5.5250000000000004</v>
      </c>
      <c r="S7" s="12">
        <f t="shared" si="8"/>
        <v>18.5</v>
      </c>
      <c r="T7" s="12">
        <f t="shared" si="8"/>
        <v>15.725</v>
      </c>
      <c r="U7" s="13">
        <f t="shared" si="9"/>
        <v>4.1728695809085581</v>
      </c>
      <c r="V7" s="10">
        <v>5</v>
      </c>
      <c r="W7" s="11">
        <f t="shared" si="10"/>
        <v>4.25</v>
      </c>
      <c r="X7" s="10">
        <v>4.5</v>
      </c>
      <c r="Y7" s="11">
        <f t="shared" si="11"/>
        <v>3.8250000000000002</v>
      </c>
      <c r="Z7" s="10">
        <v>5</v>
      </c>
      <c r="AA7" s="11">
        <f t="shared" si="12"/>
        <v>4.25</v>
      </c>
      <c r="AB7" s="12">
        <f t="shared" si="13"/>
        <v>14.5</v>
      </c>
      <c r="AC7" s="12">
        <f t="shared" si="13"/>
        <v>12.324999999999999</v>
      </c>
      <c r="AD7" s="13">
        <f t="shared" si="14"/>
        <v>3.2706275093607609</v>
      </c>
      <c r="AE7" s="10">
        <v>5.5</v>
      </c>
      <c r="AF7" s="11">
        <f t="shared" si="15"/>
        <v>4.6749999999999998</v>
      </c>
      <c r="AG7" s="10">
        <v>5</v>
      </c>
      <c r="AH7" s="11">
        <f t="shared" si="16"/>
        <v>4.25</v>
      </c>
      <c r="AI7" s="10">
        <v>4</v>
      </c>
      <c r="AJ7" s="11">
        <f t="shared" si="17"/>
        <v>3.4</v>
      </c>
      <c r="AK7" s="12">
        <f t="shared" si="18"/>
        <v>14.5</v>
      </c>
      <c r="AL7" s="12">
        <f t="shared" si="18"/>
        <v>12.325000000000001</v>
      </c>
      <c r="AM7" s="13">
        <f t="shared" si="19"/>
        <v>3.2706275093607617</v>
      </c>
      <c r="AN7" s="14">
        <f t="shared" si="20"/>
        <v>66</v>
      </c>
      <c r="AO7" s="11">
        <f t="shared" si="21"/>
        <v>56.1</v>
      </c>
      <c r="AP7" s="15">
        <f t="shared" si="22"/>
        <v>15.725</v>
      </c>
      <c r="AQ7" s="16">
        <f t="shared" si="22"/>
        <v>4.1728695809085581</v>
      </c>
      <c r="AR7" s="17">
        <f t="shared" si="23"/>
        <v>31.45</v>
      </c>
      <c r="AS7" s="18">
        <f t="shared" si="23"/>
        <v>8.3457391618171162</v>
      </c>
      <c r="AT7" s="15">
        <f t="shared" si="24"/>
        <v>43.774999999999999</v>
      </c>
      <c r="AU7" s="16">
        <f t="shared" si="24"/>
        <v>11.616366671177877</v>
      </c>
      <c r="AV7" s="17">
        <f t="shared" si="25"/>
        <v>56.1</v>
      </c>
      <c r="AW7" s="18">
        <f t="shared" si="26"/>
        <v>14.886994180538638</v>
      </c>
    </row>
    <row r="8" spans="1:49" ht="21.75">
      <c r="A8" s="7" t="s">
        <v>102</v>
      </c>
      <c r="B8" s="8">
        <v>1858789</v>
      </c>
      <c r="C8" s="9">
        <v>10</v>
      </c>
      <c r="D8" s="10">
        <v>47.5</v>
      </c>
      <c r="E8" s="11">
        <f t="shared" si="0"/>
        <v>40.375</v>
      </c>
      <c r="F8" s="10">
        <v>59</v>
      </c>
      <c r="G8" s="11">
        <f t="shared" si="1"/>
        <v>50.15</v>
      </c>
      <c r="H8" s="10">
        <v>57</v>
      </c>
      <c r="I8" s="11">
        <f t="shared" si="2"/>
        <v>48.45</v>
      </c>
      <c r="J8" s="12">
        <f t="shared" si="3"/>
        <v>163.5</v>
      </c>
      <c r="K8" s="12">
        <f t="shared" si="3"/>
        <v>138.97500000000002</v>
      </c>
      <c r="L8" s="13">
        <f t="shared" si="4"/>
        <v>7.4766420502811251</v>
      </c>
      <c r="M8" s="10">
        <v>51</v>
      </c>
      <c r="N8" s="11">
        <f t="shared" si="5"/>
        <v>43.35</v>
      </c>
      <c r="O8" s="10">
        <v>55</v>
      </c>
      <c r="P8" s="11">
        <f t="shared" si="6"/>
        <v>46.75</v>
      </c>
      <c r="Q8" s="10">
        <v>59.5</v>
      </c>
      <c r="R8" s="11">
        <f t="shared" si="7"/>
        <v>50.575000000000003</v>
      </c>
      <c r="S8" s="12">
        <f t="shared" si="8"/>
        <v>165.5</v>
      </c>
      <c r="T8" s="12">
        <f t="shared" si="8"/>
        <v>140.67500000000001</v>
      </c>
      <c r="U8" s="13">
        <f t="shared" si="9"/>
        <v>7.5680994453915966</v>
      </c>
      <c r="V8" s="10">
        <v>55.5</v>
      </c>
      <c r="W8" s="11">
        <f t="shared" si="10"/>
        <v>47.174999999999997</v>
      </c>
      <c r="X8" s="10">
        <v>50.5</v>
      </c>
      <c r="Y8" s="11">
        <f t="shared" si="11"/>
        <v>42.924999999999997</v>
      </c>
      <c r="Z8" s="10">
        <v>46</v>
      </c>
      <c r="AA8" s="11">
        <f t="shared" si="12"/>
        <v>39.1</v>
      </c>
      <c r="AB8" s="12">
        <f t="shared" si="13"/>
        <v>152</v>
      </c>
      <c r="AC8" s="12">
        <f t="shared" si="13"/>
        <v>129.19999999999999</v>
      </c>
      <c r="AD8" s="13">
        <f t="shared" si="14"/>
        <v>6.9507620283959071</v>
      </c>
      <c r="AE8" s="10">
        <v>42.5</v>
      </c>
      <c r="AF8" s="11">
        <f t="shared" si="15"/>
        <v>36.125</v>
      </c>
      <c r="AG8" s="10">
        <v>46</v>
      </c>
      <c r="AH8" s="11">
        <f t="shared" si="16"/>
        <v>39.1</v>
      </c>
      <c r="AI8" s="10">
        <v>36</v>
      </c>
      <c r="AJ8" s="11">
        <f t="shared" si="17"/>
        <v>30.6</v>
      </c>
      <c r="AK8" s="12">
        <f t="shared" si="18"/>
        <v>124.5</v>
      </c>
      <c r="AL8" s="12">
        <f t="shared" si="18"/>
        <v>105.82499999999999</v>
      </c>
      <c r="AM8" s="13">
        <f t="shared" si="19"/>
        <v>5.6932228456269103</v>
      </c>
      <c r="AN8" s="14">
        <f t="shared" si="20"/>
        <v>605.5</v>
      </c>
      <c r="AO8" s="11">
        <f t="shared" si="21"/>
        <v>514.67499999999995</v>
      </c>
      <c r="AP8" s="15">
        <f t="shared" si="22"/>
        <v>138.97500000000002</v>
      </c>
      <c r="AQ8" s="16">
        <f t="shared" si="22"/>
        <v>7.4766420502811251</v>
      </c>
      <c r="AR8" s="17">
        <f t="shared" si="23"/>
        <v>279.65000000000003</v>
      </c>
      <c r="AS8" s="18">
        <f t="shared" si="23"/>
        <v>15.044741495672721</v>
      </c>
      <c r="AT8" s="15">
        <f t="shared" si="24"/>
        <v>408.85</v>
      </c>
      <c r="AU8" s="16">
        <f t="shared" si="24"/>
        <v>21.995503524068628</v>
      </c>
      <c r="AV8" s="17">
        <f t="shared" si="25"/>
        <v>514.67499999999995</v>
      </c>
      <c r="AW8" s="18">
        <f t="shared" si="26"/>
        <v>27.688726369695541</v>
      </c>
    </row>
    <row r="9" spans="1:49" ht="18.75">
      <c r="A9" s="25" t="s">
        <v>19</v>
      </c>
      <c r="B9" s="26">
        <f>SUM(B4:B8)</f>
        <v>4593375</v>
      </c>
      <c r="C9" s="27"/>
      <c r="D9" s="28">
        <f t="shared" ref="D9:I9" si="27">SUM(D4:D8)</f>
        <v>89</v>
      </c>
      <c r="E9" s="29">
        <f t="shared" si="27"/>
        <v>75.650000000000006</v>
      </c>
      <c r="F9" s="28">
        <f t="shared" si="27"/>
        <v>113.5</v>
      </c>
      <c r="G9" s="29">
        <f t="shared" si="27"/>
        <v>96.474999999999994</v>
      </c>
      <c r="H9" s="28">
        <f t="shared" si="27"/>
        <v>116</v>
      </c>
      <c r="I9" s="29">
        <f t="shared" si="27"/>
        <v>98.6</v>
      </c>
      <c r="J9" s="12">
        <f t="shared" si="3"/>
        <v>318.5</v>
      </c>
      <c r="K9" s="12">
        <f t="shared" si="3"/>
        <v>270.72500000000002</v>
      </c>
      <c r="L9" s="13">
        <f t="shared" si="4"/>
        <v>5.8938144610444398</v>
      </c>
      <c r="M9" s="28">
        <f t="shared" ref="M9:T9" si="28">SUM(M4:M8)</f>
        <v>100</v>
      </c>
      <c r="N9" s="29">
        <f t="shared" si="28"/>
        <v>85</v>
      </c>
      <c r="O9" s="28">
        <f t="shared" si="28"/>
        <v>98.5</v>
      </c>
      <c r="P9" s="29">
        <f t="shared" si="28"/>
        <v>83.724999999999994</v>
      </c>
      <c r="Q9" s="28">
        <f t="shared" si="28"/>
        <v>108.5</v>
      </c>
      <c r="R9" s="29">
        <f t="shared" si="28"/>
        <v>92.224999999999994</v>
      </c>
      <c r="S9" s="12">
        <f t="shared" si="28"/>
        <v>307</v>
      </c>
      <c r="T9" s="12">
        <f t="shared" si="28"/>
        <v>260.95000000000005</v>
      </c>
      <c r="U9" s="13">
        <f t="shared" si="9"/>
        <v>5.6810079734400087</v>
      </c>
      <c r="V9" s="28">
        <f t="shared" ref="V9:AC9" si="29">SUM(V4:V8)</f>
        <v>106.5</v>
      </c>
      <c r="W9" s="29">
        <f t="shared" si="29"/>
        <v>90.525000000000006</v>
      </c>
      <c r="X9" s="28">
        <f t="shared" si="29"/>
        <v>93.5</v>
      </c>
      <c r="Y9" s="29">
        <f t="shared" si="29"/>
        <v>79.474999999999994</v>
      </c>
      <c r="Z9" s="28">
        <f t="shared" si="29"/>
        <v>90</v>
      </c>
      <c r="AA9" s="29">
        <f t="shared" si="29"/>
        <v>76.5</v>
      </c>
      <c r="AB9" s="12">
        <f t="shared" si="29"/>
        <v>290</v>
      </c>
      <c r="AC9" s="12">
        <f t="shared" si="29"/>
        <v>246.5</v>
      </c>
      <c r="AD9" s="13">
        <f t="shared" si="14"/>
        <v>5.3664244700247643</v>
      </c>
      <c r="AE9" s="28">
        <f t="shared" ref="AE9:AJ9" si="30">SUM(AE4:AE8)</f>
        <v>74</v>
      </c>
      <c r="AF9" s="29">
        <f t="shared" si="30"/>
        <v>62.900000000000006</v>
      </c>
      <c r="AG9" s="28">
        <f t="shared" si="30"/>
        <v>85</v>
      </c>
      <c r="AH9" s="29">
        <f t="shared" si="30"/>
        <v>72.25</v>
      </c>
      <c r="AI9" s="28">
        <f t="shared" si="30"/>
        <v>72</v>
      </c>
      <c r="AJ9" s="29">
        <f t="shared" si="30"/>
        <v>61.2</v>
      </c>
      <c r="AK9" s="12">
        <f t="shared" si="18"/>
        <v>231</v>
      </c>
      <c r="AL9" s="12">
        <f t="shared" si="18"/>
        <v>196.35000000000002</v>
      </c>
      <c r="AM9" s="13">
        <f t="shared" si="19"/>
        <v>4.2746346640542088</v>
      </c>
      <c r="AN9" s="30">
        <f t="shared" si="20"/>
        <v>1146.5</v>
      </c>
      <c r="AO9" s="11">
        <f>AN9-(AN9*15/100)</f>
        <v>974.52499999999998</v>
      </c>
      <c r="AP9" s="15">
        <f t="shared" si="22"/>
        <v>270.72500000000002</v>
      </c>
      <c r="AQ9" s="16">
        <f t="shared" si="22"/>
        <v>5.8938144610444398</v>
      </c>
      <c r="AR9" s="17">
        <f t="shared" si="23"/>
        <v>531.67500000000007</v>
      </c>
      <c r="AS9" s="18">
        <f t="shared" si="23"/>
        <v>11.574822434484449</v>
      </c>
      <c r="AT9" s="15">
        <f t="shared" si="24"/>
        <v>778.17500000000007</v>
      </c>
      <c r="AU9" s="16">
        <f t="shared" si="24"/>
        <v>16.941246904509214</v>
      </c>
      <c r="AV9" s="17">
        <f t="shared" si="25"/>
        <v>974.52500000000009</v>
      </c>
      <c r="AW9" s="18">
        <f t="shared" si="26"/>
        <v>21.215881568563422</v>
      </c>
    </row>
  </sheetData>
  <mergeCells count="34">
    <mergeCell ref="L1:L3"/>
    <mergeCell ref="T1:T3"/>
    <mergeCell ref="U1:U3"/>
    <mergeCell ref="A1:A3"/>
    <mergeCell ref="B1:B3"/>
    <mergeCell ref="C1:C3"/>
    <mergeCell ref="K1:K3"/>
    <mergeCell ref="AB1:AB3"/>
    <mergeCell ref="AM1:AM3"/>
    <mergeCell ref="AC1:AC3"/>
    <mergeCell ref="AD1:AD3"/>
    <mergeCell ref="AL1:AL3"/>
    <mergeCell ref="AE1:AJ1"/>
    <mergeCell ref="AV2:AW2"/>
    <mergeCell ref="AK1:AK3"/>
    <mergeCell ref="AN1:AO2"/>
    <mergeCell ref="AP1:AW1"/>
    <mergeCell ref="D2:E2"/>
    <mergeCell ref="F2:G2"/>
    <mergeCell ref="H2:I2"/>
    <mergeCell ref="V2:W2"/>
    <mergeCell ref="X2:Y2"/>
    <mergeCell ref="Z2:AA2"/>
    <mergeCell ref="AE2:AF2"/>
    <mergeCell ref="D1:I1"/>
    <mergeCell ref="J1:J3"/>
    <mergeCell ref="M1:R1"/>
    <mergeCell ref="S1:S3"/>
    <mergeCell ref="V1:AA1"/>
    <mergeCell ref="AG2:AH2"/>
    <mergeCell ref="AI2:AJ2"/>
    <mergeCell ref="AP2:AQ2"/>
    <mergeCell ref="AR2:AS2"/>
    <mergeCell ref="AT2:AU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"/>
  <sheetViews>
    <sheetView workbookViewId="0">
      <selection activeCell="N29" sqref="N29"/>
    </sheetView>
  </sheetViews>
  <sheetFormatPr defaultRowHeight="15"/>
  <cols>
    <col min="2" max="2" width="16" customWidth="1"/>
    <col min="49" max="49" width="11.28515625" customWidth="1"/>
  </cols>
  <sheetData>
    <row r="1" spans="1:49" ht="21">
      <c r="A1" s="45" t="s">
        <v>0</v>
      </c>
      <c r="B1" s="31" t="s">
        <v>1</v>
      </c>
      <c r="C1" s="46" t="s">
        <v>2</v>
      </c>
      <c r="D1" s="34" t="s">
        <v>3</v>
      </c>
      <c r="E1" s="34"/>
      <c r="F1" s="34"/>
      <c r="G1" s="34"/>
      <c r="H1" s="34"/>
      <c r="I1" s="34"/>
      <c r="J1" s="31" t="s">
        <v>4</v>
      </c>
      <c r="K1" s="31" t="s">
        <v>5</v>
      </c>
      <c r="L1" s="31" t="s">
        <v>6</v>
      </c>
      <c r="M1" s="34" t="s">
        <v>7</v>
      </c>
      <c r="N1" s="34"/>
      <c r="O1" s="34"/>
      <c r="P1" s="34"/>
      <c r="Q1" s="34"/>
      <c r="R1" s="34"/>
      <c r="S1" s="31" t="s">
        <v>8</v>
      </c>
      <c r="T1" s="31" t="s">
        <v>9</v>
      </c>
      <c r="U1" s="31" t="s">
        <v>10</v>
      </c>
      <c r="V1" s="34" t="s">
        <v>11</v>
      </c>
      <c r="W1" s="34"/>
      <c r="X1" s="34"/>
      <c r="Y1" s="34"/>
      <c r="Z1" s="34"/>
      <c r="AA1" s="34"/>
      <c r="AB1" s="31" t="s">
        <v>12</v>
      </c>
      <c r="AC1" s="31" t="s">
        <v>13</v>
      </c>
      <c r="AD1" s="31" t="s">
        <v>14</v>
      </c>
      <c r="AE1" s="34" t="s">
        <v>15</v>
      </c>
      <c r="AF1" s="34"/>
      <c r="AG1" s="34"/>
      <c r="AH1" s="34"/>
      <c r="AI1" s="34"/>
      <c r="AJ1" s="34"/>
      <c r="AK1" s="31" t="s">
        <v>16</v>
      </c>
      <c r="AL1" s="31" t="s">
        <v>17</v>
      </c>
      <c r="AM1" s="31" t="s">
        <v>18</v>
      </c>
      <c r="AN1" s="39" t="s">
        <v>19</v>
      </c>
      <c r="AO1" s="39"/>
      <c r="AP1" s="40" t="s">
        <v>20</v>
      </c>
      <c r="AQ1" s="41"/>
      <c r="AR1" s="41"/>
      <c r="AS1" s="41"/>
      <c r="AT1" s="41"/>
      <c r="AU1" s="41"/>
      <c r="AV1" s="41"/>
      <c r="AW1" s="42"/>
    </row>
    <row r="2" spans="1:49" ht="18.75">
      <c r="A2" s="45"/>
      <c r="B2" s="32"/>
      <c r="C2" s="47"/>
      <c r="D2" s="35" t="s">
        <v>21</v>
      </c>
      <c r="E2" s="35"/>
      <c r="F2" s="35" t="s">
        <v>22</v>
      </c>
      <c r="G2" s="35"/>
      <c r="H2" s="35" t="s">
        <v>23</v>
      </c>
      <c r="I2" s="35"/>
      <c r="J2" s="32"/>
      <c r="K2" s="32"/>
      <c r="L2" s="32"/>
      <c r="M2" s="1" t="s">
        <v>24</v>
      </c>
      <c r="N2" s="2"/>
      <c r="O2" s="1" t="s">
        <v>25</v>
      </c>
      <c r="P2" s="2"/>
      <c r="Q2" s="1" t="s">
        <v>26</v>
      </c>
      <c r="R2" s="2"/>
      <c r="S2" s="32"/>
      <c r="T2" s="32"/>
      <c r="U2" s="32"/>
      <c r="V2" s="35" t="s">
        <v>27</v>
      </c>
      <c r="W2" s="35"/>
      <c r="X2" s="35" t="s">
        <v>28</v>
      </c>
      <c r="Y2" s="35"/>
      <c r="Z2" s="35" t="s">
        <v>29</v>
      </c>
      <c r="AA2" s="35"/>
      <c r="AB2" s="32"/>
      <c r="AC2" s="32"/>
      <c r="AD2" s="32"/>
      <c r="AE2" s="35" t="s">
        <v>30</v>
      </c>
      <c r="AF2" s="35"/>
      <c r="AG2" s="35" t="s">
        <v>31</v>
      </c>
      <c r="AH2" s="35"/>
      <c r="AI2" s="35" t="s">
        <v>32</v>
      </c>
      <c r="AJ2" s="35"/>
      <c r="AK2" s="32"/>
      <c r="AL2" s="32"/>
      <c r="AM2" s="32"/>
      <c r="AN2" s="39"/>
      <c r="AO2" s="39"/>
      <c r="AP2" s="36" t="s">
        <v>33</v>
      </c>
      <c r="AQ2" s="37"/>
      <c r="AR2" s="43" t="s">
        <v>34</v>
      </c>
      <c r="AS2" s="44"/>
      <c r="AT2" s="36" t="s">
        <v>35</v>
      </c>
      <c r="AU2" s="37"/>
      <c r="AV2" s="38" t="s">
        <v>36</v>
      </c>
      <c r="AW2" s="38"/>
    </row>
    <row r="3" spans="1:49" ht="37.5">
      <c r="A3" s="45"/>
      <c r="B3" s="33"/>
      <c r="C3" s="48"/>
      <c r="D3" s="3" t="s">
        <v>37</v>
      </c>
      <c r="E3" s="4" t="s">
        <v>38</v>
      </c>
      <c r="F3" s="3" t="s">
        <v>37</v>
      </c>
      <c r="G3" s="4" t="s">
        <v>38</v>
      </c>
      <c r="H3" s="3" t="s">
        <v>37</v>
      </c>
      <c r="I3" s="4" t="s">
        <v>38</v>
      </c>
      <c r="J3" s="33"/>
      <c r="K3" s="33"/>
      <c r="L3" s="33"/>
      <c r="M3" s="3" t="s">
        <v>37</v>
      </c>
      <c r="N3" s="4" t="s">
        <v>38</v>
      </c>
      <c r="O3" s="3" t="s">
        <v>37</v>
      </c>
      <c r="P3" s="4" t="s">
        <v>38</v>
      </c>
      <c r="Q3" s="3" t="s">
        <v>37</v>
      </c>
      <c r="R3" s="4" t="s">
        <v>38</v>
      </c>
      <c r="S3" s="33"/>
      <c r="T3" s="33"/>
      <c r="U3" s="33"/>
      <c r="V3" s="3" t="s">
        <v>37</v>
      </c>
      <c r="W3" s="4" t="s">
        <v>38</v>
      </c>
      <c r="X3" s="3" t="s">
        <v>37</v>
      </c>
      <c r="Y3" s="4" t="s">
        <v>38</v>
      </c>
      <c r="Z3" s="3" t="s">
        <v>37</v>
      </c>
      <c r="AA3" s="4" t="s">
        <v>38</v>
      </c>
      <c r="AB3" s="33"/>
      <c r="AC3" s="33"/>
      <c r="AD3" s="33"/>
      <c r="AE3" s="3" t="s">
        <v>37</v>
      </c>
      <c r="AF3" s="4" t="s">
        <v>38</v>
      </c>
      <c r="AG3" s="3" t="s">
        <v>37</v>
      </c>
      <c r="AH3" s="4" t="s">
        <v>38</v>
      </c>
      <c r="AI3" s="3" t="s">
        <v>37</v>
      </c>
      <c r="AJ3" s="4" t="s">
        <v>38</v>
      </c>
      <c r="AK3" s="33"/>
      <c r="AL3" s="33"/>
      <c r="AM3" s="33"/>
      <c r="AN3" s="3" t="s">
        <v>37</v>
      </c>
      <c r="AO3" s="4" t="s">
        <v>38</v>
      </c>
      <c r="AP3" s="5" t="s">
        <v>39</v>
      </c>
      <c r="AQ3" s="5" t="s">
        <v>40</v>
      </c>
      <c r="AR3" s="6" t="s">
        <v>39</v>
      </c>
      <c r="AS3" s="6" t="s">
        <v>40</v>
      </c>
      <c r="AT3" s="5" t="s">
        <v>39</v>
      </c>
      <c r="AU3" s="5" t="s">
        <v>40</v>
      </c>
      <c r="AV3" s="6" t="s">
        <v>39</v>
      </c>
      <c r="AW3" s="6" t="s">
        <v>40</v>
      </c>
    </row>
    <row r="4" spans="1:49" ht="21.75">
      <c r="A4" s="7" t="s">
        <v>103</v>
      </c>
      <c r="B4" s="8">
        <v>466165</v>
      </c>
      <c r="C4" s="9">
        <v>11</v>
      </c>
      <c r="D4" s="10">
        <v>17</v>
      </c>
      <c r="E4" s="11">
        <f t="shared" ref="E4:E10" si="0">D4-(D4*15/100)</f>
        <v>14.45</v>
      </c>
      <c r="F4" s="10">
        <v>17</v>
      </c>
      <c r="G4" s="11">
        <f t="shared" ref="G4:G10" si="1">F4-(F4*15/100)</f>
        <v>14.45</v>
      </c>
      <c r="H4" s="10">
        <v>14</v>
      </c>
      <c r="I4" s="11">
        <f t="shared" ref="I4:I10" si="2">H4-(H4*15/100)</f>
        <v>11.9</v>
      </c>
      <c r="J4" s="12">
        <f t="shared" ref="J4:K11" si="3">SUM(D4,F4,H4)</f>
        <v>48</v>
      </c>
      <c r="K4" s="12">
        <f t="shared" si="3"/>
        <v>40.799999999999997</v>
      </c>
      <c r="L4" s="13">
        <f t="shared" ref="L4:L11" si="4">(SUM(E4,G4,I4))/$B4*100000</f>
        <v>8.752265828622912</v>
      </c>
      <c r="M4" s="10">
        <v>13.5</v>
      </c>
      <c r="N4" s="11">
        <f t="shared" ref="N4:N10" si="5">M4-(M4*15/100)</f>
        <v>11.475</v>
      </c>
      <c r="O4" s="10">
        <v>16</v>
      </c>
      <c r="P4" s="11">
        <f t="shared" ref="P4:P10" si="6">O4-(O4*15/100)</f>
        <v>13.6</v>
      </c>
      <c r="Q4" s="10">
        <v>16.5</v>
      </c>
      <c r="R4" s="11">
        <f t="shared" ref="R4:R10" si="7">Q4-(Q4*15/100)</f>
        <v>14.025</v>
      </c>
      <c r="S4" s="12">
        <f t="shared" ref="S4:T10" si="8">SUM(M4,O4,Q4)</f>
        <v>46</v>
      </c>
      <c r="T4" s="12">
        <f t="shared" si="8"/>
        <v>39.1</v>
      </c>
      <c r="U4" s="13">
        <f t="shared" ref="U4:U11" si="9">(SUM(N4,P4,R4))/$B4*100000</f>
        <v>8.3875880857636247</v>
      </c>
      <c r="V4" s="10">
        <v>13</v>
      </c>
      <c r="W4" s="11">
        <f t="shared" ref="W4:W10" si="10">V4-(V4*15/100)</f>
        <v>11.05</v>
      </c>
      <c r="X4" s="10">
        <v>15.5</v>
      </c>
      <c r="Y4" s="11">
        <f t="shared" ref="Y4:Y10" si="11">X4-(X4*15/100)</f>
        <v>13.175000000000001</v>
      </c>
      <c r="Z4" s="10">
        <v>14.5</v>
      </c>
      <c r="AA4" s="11">
        <f t="shared" ref="AA4:AA10" si="12">Z4-(Z4*15/100)</f>
        <v>12.324999999999999</v>
      </c>
      <c r="AB4" s="12">
        <f t="shared" ref="AB4:AC10" si="13">SUM(V4,X4,Z4)</f>
        <v>43</v>
      </c>
      <c r="AC4" s="12">
        <f t="shared" si="13"/>
        <v>36.549999999999997</v>
      </c>
      <c r="AD4" s="13">
        <f t="shared" ref="AD4:AD11" si="14">(SUM(W4,Y4,AA4))/$B4*100000</f>
        <v>7.8405714714746919</v>
      </c>
      <c r="AE4" s="10">
        <v>16.5</v>
      </c>
      <c r="AF4" s="11">
        <f t="shared" ref="AF4:AF10" si="15">AE4-(AE4*15/100)</f>
        <v>14.025</v>
      </c>
      <c r="AG4" s="10">
        <v>13.5</v>
      </c>
      <c r="AH4" s="11">
        <f t="shared" ref="AH4:AH10" si="16">AG4-(AG4*15/100)</f>
        <v>11.475</v>
      </c>
      <c r="AI4" s="10">
        <v>12.5</v>
      </c>
      <c r="AJ4" s="11">
        <f t="shared" ref="AJ4:AJ10" si="17">AI4-(AI4*15/100)</f>
        <v>10.625</v>
      </c>
      <c r="AK4" s="12">
        <f t="shared" ref="AK4:AL11" si="18">SUM(AE4,AG4,AI4)</f>
        <v>42.5</v>
      </c>
      <c r="AL4" s="12">
        <f t="shared" si="18"/>
        <v>36.125</v>
      </c>
      <c r="AM4" s="13">
        <f t="shared" ref="AM4:AM11" si="19">(SUM(AF4,AH4,AJ4))/$B4*100000</f>
        <v>7.7494020357598705</v>
      </c>
      <c r="AN4" s="14">
        <f t="shared" ref="AN4:AN11" si="20">M4+O4+Q4+V4+X4+Z4+AE4+AG4+AI4+D4+F4+H4</f>
        <v>179.5</v>
      </c>
      <c r="AO4" s="11">
        <f>AN4-(AN4*35/100)</f>
        <v>116.675</v>
      </c>
      <c r="AP4" s="15">
        <f t="shared" ref="AP4:AQ11" si="21">SUM(K4)</f>
        <v>40.799999999999997</v>
      </c>
      <c r="AQ4" s="16">
        <f t="shared" si="21"/>
        <v>8.752265828622912</v>
      </c>
      <c r="AR4" s="17">
        <f t="shared" ref="AR4:AS11" si="22">SUM(T4,K4)</f>
        <v>79.900000000000006</v>
      </c>
      <c r="AS4" s="18">
        <f t="shared" si="22"/>
        <v>17.139853914386535</v>
      </c>
      <c r="AT4" s="15">
        <f t="shared" ref="AT4:AU11" si="23">SUM(T4,AC4,K4)</f>
        <v>116.45</v>
      </c>
      <c r="AU4" s="16">
        <f t="shared" si="23"/>
        <v>24.980425385861231</v>
      </c>
      <c r="AV4" s="17">
        <f t="shared" ref="AV4:AV11" si="24">SUM(T4,AC4,AL4,K4)</f>
        <v>152.57499999999999</v>
      </c>
      <c r="AW4" s="18">
        <f t="shared" ref="AW4:AW11" si="25">(SUM(N4,P4,R4,W4,Y4,AA4,AF4,AH4,AJ4,E4,G4,I4))/B4*100000</f>
        <v>32.729827421621103</v>
      </c>
    </row>
    <row r="5" spans="1:49" ht="21.75">
      <c r="A5" s="7" t="s">
        <v>104</v>
      </c>
      <c r="B5" s="8">
        <v>504485</v>
      </c>
      <c r="C5" s="9">
        <v>11</v>
      </c>
      <c r="D5" s="10">
        <v>21.5</v>
      </c>
      <c r="E5" s="11">
        <f t="shared" si="0"/>
        <v>18.274999999999999</v>
      </c>
      <c r="F5" s="10">
        <v>20.5</v>
      </c>
      <c r="G5" s="11">
        <f t="shared" si="1"/>
        <v>17.425000000000001</v>
      </c>
      <c r="H5" s="10">
        <v>19.5</v>
      </c>
      <c r="I5" s="11">
        <f t="shared" si="2"/>
        <v>16.574999999999999</v>
      </c>
      <c r="J5" s="12">
        <f t="shared" si="3"/>
        <v>61.5</v>
      </c>
      <c r="K5" s="12">
        <f t="shared" si="3"/>
        <v>52.275000000000006</v>
      </c>
      <c r="L5" s="13">
        <f t="shared" si="4"/>
        <v>10.362052390061152</v>
      </c>
      <c r="M5" s="10">
        <v>21</v>
      </c>
      <c r="N5" s="11">
        <f t="shared" si="5"/>
        <v>17.850000000000001</v>
      </c>
      <c r="O5" s="10">
        <v>19.5</v>
      </c>
      <c r="P5" s="11">
        <f t="shared" si="6"/>
        <v>16.574999999999999</v>
      </c>
      <c r="Q5" s="10">
        <v>26</v>
      </c>
      <c r="R5" s="11">
        <f t="shared" si="7"/>
        <v>22.1</v>
      </c>
      <c r="S5" s="12">
        <f t="shared" si="8"/>
        <v>66.5</v>
      </c>
      <c r="T5" s="12">
        <f t="shared" si="8"/>
        <v>56.524999999999999</v>
      </c>
      <c r="U5" s="13">
        <f t="shared" si="9"/>
        <v>11.20449567380596</v>
      </c>
      <c r="V5" s="10">
        <v>19</v>
      </c>
      <c r="W5" s="11">
        <f t="shared" si="10"/>
        <v>16.149999999999999</v>
      </c>
      <c r="X5" s="10">
        <v>17</v>
      </c>
      <c r="Y5" s="11">
        <f t="shared" si="11"/>
        <v>14.45</v>
      </c>
      <c r="Z5" s="10">
        <v>17</v>
      </c>
      <c r="AA5" s="11">
        <f t="shared" si="12"/>
        <v>14.45</v>
      </c>
      <c r="AB5" s="12">
        <f t="shared" si="13"/>
        <v>53</v>
      </c>
      <c r="AC5" s="12">
        <f t="shared" si="13"/>
        <v>45.05</v>
      </c>
      <c r="AD5" s="13">
        <f t="shared" si="14"/>
        <v>8.9298988076949755</v>
      </c>
      <c r="AE5" s="10">
        <v>18.5</v>
      </c>
      <c r="AF5" s="11">
        <f t="shared" si="15"/>
        <v>15.725</v>
      </c>
      <c r="AG5" s="10">
        <v>24.5</v>
      </c>
      <c r="AH5" s="11">
        <f t="shared" si="16"/>
        <v>20.824999999999999</v>
      </c>
      <c r="AI5" s="10">
        <v>20.5</v>
      </c>
      <c r="AJ5" s="11">
        <f t="shared" si="17"/>
        <v>17.425000000000001</v>
      </c>
      <c r="AK5" s="12">
        <f t="shared" si="18"/>
        <v>63.5</v>
      </c>
      <c r="AL5" s="12">
        <f t="shared" si="18"/>
        <v>53.974999999999994</v>
      </c>
      <c r="AM5" s="13">
        <f t="shared" si="19"/>
        <v>10.699029703559074</v>
      </c>
      <c r="AN5" s="14">
        <f t="shared" si="20"/>
        <v>244.5</v>
      </c>
      <c r="AO5" s="11">
        <f t="shared" ref="AO5:AO10" si="26">AN5-(AN5*15/100)</f>
        <v>207.82499999999999</v>
      </c>
      <c r="AP5" s="15">
        <f t="shared" si="21"/>
        <v>52.275000000000006</v>
      </c>
      <c r="AQ5" s="16">
        <f t="shared" si="21"/>
        <v>10.362052390061152</v>
      </c>
      <c r="AR5" s="17">
        <f t="shared" si="22"/>
        <v>108.80000000000001</v>
      </c>
      <c r="AS5" s="18">
        <f t="shared" si="22"/>
        <v>21.56654806386711</v>
      </c>
      <c r="AT5" s="15">
        <f t="shared" si="23"/>
        <v>153.85</v>
      </c>
      <c r="AU5" s="16">
        <f t="shared" si="23"/>
        <v>30.496446871562085</v>
      </c>
      <c r="AV5" s="17">
        <f t="shared" si="24"/>
        <v>207.82499999999999</v>
      </c>
      <c r="AW5" s="18">
        <f t="shared" si="25"/>
        <v>41.195476575121162</v>
      </c>
    </row>
    <row r="6" spans="1:49" ht="21.75">
      <c r="A6" s="7" t="s">
        <v>105</v>
      </c>
      <c r="B6" s="8">
        <v>1553363</v>
      </c>
      <c r="C6" s="9">
        <v>11</v>
      </c>
      <c r="D6" s="10">
        <v>45.5</v>
      </c>
      <c r="E6" s="11">
        <f t="shared" si="0"/>
        <v>38.674999999999997</v>
      </c>
      <c r="F6" s="10">
        <v>39</v>
      </c>
      <c r="G6" s="11">
        <f t="shared" si="1"/>
        <v>33.15</v>
      </c>
      <c r="H6" s="10">
        <v>34.5</v>
      </c>
      <c r="I6" s="11">
        <f t="shared" si="2"/>
        <v>29.324999999999999</v>
      </c>
      <c r="J6" s="12">
        <f t="shared" si="3"/>
        <v>119</v>
      </c>
      <c r="K6" s="12">
        <f t="shared" si="3"/>
        <v>101.14999999999999</v>
      </c>
      <c r="L6" s="13">
        <f t="shared" si="4"/>
        <v>6.5116782104376112</v>
      </c>
      <c r="M6" s="10">
        <v>48</v>
      </c>
      <c r="N6" s="11">
        <f t="shared" si="5"/>
        <v>40.799999999999997</v>
      </c>
      <c r="O6" s="10">
        <v>50.5</v>
      </c>
      <c r="P6" s="11">
        <f t="shared" si="6"/>
        <v>42.924999999999997</v>
      </c>
      <c r="Q6" s="10">
        <v>46.5</v>
      </c>
      <c r="R6" s="11">
        <f t="shared" si="7"/>
        <v>39.524999999999999</v>
      </c>
      <c r="S6" s="12">
        <f t="shared" si="8"/>
        <v>145</v>
      </c>
      <c r="T6" s="12">
        <f t="shared" si="8"/>
        <v>123.25</v>
      </c>
      <c r="U6" s="13">
        <f t="shared" si="9"/>
        <v>7.9343978194407869</v>
      </c>
      <c r="V6" s="10">
        <v>48.5</v>
      </c>
      <c r="W6" s="11">
        <f t="shared" si="10"/>
        <v>41.225000000000001</v>
      </c>
      <c r="X6" s="10">
        <v>43.5</v>
      </c>
      <c r="Y6" s="11">
        <f t="shared" si="11"/>
        <v>36.975000000000001</v>
      </c>
      <c r="Z6" s="10">
        <v>45.5</v>
      </c>
      <c r="AA6" s="11">
        <f t="shared" si="12"/>
        <v>38.674999999999997</v>
      </c>
      <c r="AB6" s="12">
        <f t="shared" si="13"/>
        <v>137.5</v>
      </c>
      <c r="AC6" s="12">
        <f t="shared" si="13"/>
        <v>116.875</v>
      </c>
      <c r="AD6" s="13">
        <f t="shared" si="14"/>
        <v>7.5239979322283332</v>
      </c>
      <c r="AE6" s="10">
        <v>41</v>
      </c>
      <c r="AF6" s="11">
        <f t="shared" si="15"/>
        <v>34.85</v>
      </c>
      <c r="AG6" s="10">
        <v>51.5</v>
      </c>
      <c r="AH6" s="11">
        <f t="shared" si="16"/>
        <v>43.774999999999999</v>
      </c>
      <c r="AI6" s="10">
        <v>42.5</v>
      </c>
      <c r="AJ6" s="11">
        <f t="shared" si="17"/>
        <v>36.125</v>
      </c>
      <c r="AK6" s="12">
        <f t="shared" si="18"/>
        <v>135</v>
      </c>
      <c r="AL6" s="12">
        <f t="shared" si="18"/>
        <v>114.75</v>
      </c>
      <c r="AM6" s="13">
        <f t="shared" si="19"/>
        <v>7.3871979698241814</v>
      </c>
      <c r="AN6" s="14">
        <f t="shared" si="20"/>
        <v>536.5</v>
      </c>
      <c r="AO6" s="11">
        <f t="shared" si="26"/>
        <v>456.02499999999998</v>
      </c>
      <c r="AP6" s="15">
        <f t="shared" si="21"/>
        <v>101.14999999999999</v>
      </c>
      <c r="AQ6" s="16">
        <f t="shared" si="21"/>
        <v>6.5116782104376112</v>
      </c>
      <c r="AR6" s="17">
        <f t="shared" si="22"/>
        <v>224.39999999999998</v>
      </c>
      <c r="AS6" s="18">
        <f t="shared" si="22"/>
        <v>14.446076029878398</v>
      </c>
      <c r="AT6" s="15">
        <f t="shared" si="23"/>
        <v>341.27499999999998</v>
      </c>
      <c r="AU6" s="16">
        <f t="shared" si="23"/>
        <v>21.970073962106731</v>
      </c>
      <c r="AV6" s="17">
        <f t="shared" si="24"/>
        <v>456.02499999999998</v>
      </c>
      <c r="AW6" s="18">
        <f t="shared" si="25"/>
        <v>29.35727193193091</v>
      </c>
    </row>
    <row r="7" spans="1:49" ht="21.75">
      <c r="A7" s="7" t="s">
        <v>106</v>
      </c>
      <c r="B7" s="8">
        <v>262920</v>
      </c>
      <c r="C7" s="9">
        <v>11</v>
      </c>
      <c r="D7" s="10">
        <v>3</v>
      </c>
      <c r="E7" s="11">
        <f t="shared" si="0"/>
        <v>2.5499999999999998</v>
      </c>
      <c r="F7" s="10">
        <v>9.5</v>
      </c>
      <c r="G7" s="11">
        <f t="shared" si="1"/>
        <v>8.0749999999999993</v>
      </c>
      <c r="H7" s="10">
        <v>9</v>
      </c>
      <c r="I7" s="11">
        <f t="shared" si="2"/>
        <v>7.65</v>
      </c>
      <c r="J7" s="12">
        <f t="shared" si="3"/>
        <v>21.5</v>
      </c>
      <c r="K7" s="12">
        <f t="shared" si="3"/>
        <v>18.274999999999999</v>
      </c>
      <c r="L7" s="13">
        <f t="shared" si="4"/>
        <v>6.9507835082914955</v>
      </c>
      <c r="M7" s="10">
        <v>7.5</v>
      </c>
      <c r="N7" s="11">
        <f t="shared" si="5"/>
        <v>6.375</v>
      </c>
      <c r="O7" s="10">
        <v>9</v>
      </c>
      <c r="P7" s="11">
        <f t="shared" si="6"/>
        <v>7.65</v>
      </c>
      <c r="Q7" s="10">
        <v>8</v>
      </c>
      <c r="R7" s="11">
        <f t="shared" si="7"/>
        <v>6.8</v>
      </c>
      <c r="S7" s="12">
        <f t="shared" si="8"/>
        <v>24.5</v>
      </c>
      <c r="T7" s="12">
        <f t="shared" si="8"/>
        <v>20.824999999999999</v>
      </c>
      <c r="U7" s="13">
        <f t="shared" si="9"/>
        <v>7.9206602768903078</v>
      </c>
      <c r="V7" s="10">
        <v>8.5</v>
      </c>
      <c r="W7" s="11">
        <f t="shared" si="10"/>
        <v>7.2249999999999996</v>
      </c>
      <c r="X7" s="10">
        <v>9.5</v>
      </c>
      <c r="Y7" s="11">
        <f t="shared" si="11"/>
        <v>8.0749999999999993</v>
      </c>
      <c r="Z7" s="10">
        <v>5</v>
      </c>
      <c r="AA7" s="11">
        <f t="shared" si="12"/>
        <v>4.25</v>
      </c>
      <c r="AB7" s="12">
        <f t="shared" si="13"/>
        <v>23</v>
      </c>
      <c r="AC7" s="12">
        <f t="shared" si="13"/>
        <v>19.549999999999997</v>
      </c>
      <c r="AD7" s="13">
        <f t="shared" si="14"/>
        <v>7.4357218925909008</v>
      </c>
      <c r="AE7" s="10">
        <v>6</v>
      </c>
      <c r="AF7" s="11">
        <f t="shared" si="15"/>
        <v>5.0999999999999996</v>
      </c>
      <c r="AG7" s="10">
        <v>5.5</v>
      </c>
      <c r="AH7" s="11">
        <f t="shared" si="16"/>
        <v>4.6749999999999998</v>
      </c>
      <c r="AI7" s="10">
        <v>5.5</v>
      </c>
      <c r="AJ7" s="11">
        <f t="shared" si="17"/>
        <v>4.6749999999999998</v>
      </c>
      <c r="AK7" s="12">
        <f t="shared" si="18"/>
        <v>17</v>
      </c>
      <c r="AL7" s="12">
        <f t="shared" si="18"/>
        <v>14.45</v>
      </c>
      <c r="AM7" s="13">
        <f t="shared" si="19"/>
        <v>5.4959683553932752</v>
      </c>
      <c r="AN7" s="14">
        <f t="shared" si="20"/>
        <v>86</v>
      </c>
      <c r="AO7" s="11">
        <f t="shared" si="26"/>
        <v>73.099999999999994</v>
      </c>
      <c r="AP7" s="15">
        <f t="shared" si="21"/>
        <v>18.274999999999999</v>
      </c>
      <c r="AQ7" s="16">
        <f t="shared" si="21"/>
        <v>6.9507835082914955</v>
      </c>
      <c r="AR7" s="17">
        <f t="shared" si="22"/>
        <v>39.099999999999994</v>
      </c>
      <c r="AS7" s="18">
        <f t="shared" si="22"/>
        <v>14.871443785181803</v>
      </c>
      <c r="AT7" s="15">
        <f t="shared" si="23"/>
        <v>58.65</v>
      </c>
      <c r="AU7" s="16">
        <f t="shared" si="23"/>
        <v>22.307165677772701</v>
      </c>
      <c r="AV7" s="17">
        <f t="shared" si="24"/>
        <v>73.099999999999994</v>
      </c>
      <c r="AW7" s="18">
        <f t="shared" si="25"/>
        <v>27.803134033165982</v>
      </c>
    </row>
    <row r="8" spans="1:49" ht="21.75">
      <c r="A8" s="7" t="s">
        <v>107</v>
      </c>
      <c r="B8" s="8">
        <v>388241</v>
      </c>
      <c r="C8" s="9">
        <v>11</v>
      </c>
      <c r="D8" s="10">
        <v>10</v>
      </c>
      <c r="E8" s="11">
        <f t="shared" si="0"/>
        <v>8.5</v>
      </c>
      <c r="F8" s="10">
        <v>16</v>
      </c>
      <c r="G8" s="11">
        <f t="shared" si="1"/>
        <v>13.6</v>
      </c>
      <c r="H8" s="10">
        <v>14</v>
      </c>
      <c r="I8" s="11">
        <f t="shared" si="2"/>
        <v>11.9</v>
      </c>
      <c r="J8" s="12">
        <f t="shared" si="3"/>
        <v>40</v>
      </c>
      <c r="K8" s="12">
        <f t="shared" si="3"/>
        <v>34</v>
      </c>
      <c r="L8" s="13">
        <f t="shared" si="4"/>
        <v>8.7574470496418471</v>
      </c>
      <c r="M8" s="10">
        <v>17</v>
      </c>
      <c r="N8" s="11">
        <f t="shared" si="5"/>
        <v>14.45</v>
      </c>
      <c r="O8" s="10">
        <v>16</v>
      </c>
      <c r="P8" s="11">
        <f t="shared" si="6"/>
        <v>13.6</v>
      </c>
      <c r="Q8" s="10">
        <v>18</v>
      </c>
      <c r="R8" s="11">
        <f t="shared" si="7"/>
        <v>15.3</v>
      </c>
      <c r="S8" s="12">
        <f t="shared" si="8"/>
        <v>51</v>
      </c>
      <c r="T8" s="12">
        <f t="shared" si="8"/>
        <v>43.349999999999994</v>
      </c>
      <c r="U8" s="13">
        <f t="shared" si="9"/>
        <v>11.165744988293353</v>
      </c>
      <c r="V8" s="10">
        <v>12.5</v>
      </c>
      <c r="W8" s="11">
        <f t="shared" si="10"/>
        <v>10.625</v>
      </c>
      <c r="X8" s="10">
        <v>18</v>
      </c>
      <c r="Y8" s="11">
        <f t="shared" si="11"/>
        <v>15.3</v>
      </c>
      <c r="Z8" s="10">
        <v>13.5</v>
      </c>
      <c r="AA8" s="11">
        <f t="shared" si="12"/>
        <v>11.475</v>
      </c>
      <c r="AB8" s="12">
        <f t="shared" si="13"/>
        <v>44</v>
      </c>
      <c r="AC8" s="12">
        <f t="shared" si="13"/>
        <v>37.4</v>
      </c>
      <c r="AD8" s="13">
        <f t="shared" si="14"/>
        <v>9.6331917546060293</v>
      </c>
      <c r="AE8" s="10">
        <v>15.5</v>
      </c>
      <c r="AF8" s="11">
        <f t="shared" si="15"/>
        <v>13.175000000000001</v>
      </c>
      <c r="AG8" s="10">
        <v>12</v>
      </c>
      <c r="AH8" s="11">
        <f t="shared" si="16"/>
        <v>10.199999999999999</v>
      </c>
      <c r="AI8" s="10">
        <v>10.5</v>
      </c>
      <c r="AJ8" s="11">
        <f t="shared" si="17"/>
        <v>8.9250000000000007</v>
      </c>
      <c r="AK8" s="12">
        <f t="shared" si="18"/>
        <v>38</v>
      </c>
      <c r="AL8" s="12">
        <f t="shared" si="18"/>
        <v>32.299999999999997</v>
      </c>
      <c r="AM8" s="13">
        <f t="shared" si="19"/>
        <v>8.3195746971597533</v>
      </c>
      <c r="AN8" s="14">
        <f t="shared" si="20"/>
        <v>173</v>
      </c>
      <c r="AO8" s="11">
        <f t="shared" si="26"/>
        <v>147.05000000000001</v>
      </c>
      <c r="AP8" s="15">
        <f t="shared" si="21"/>
        <v>34</v>
      </c>
      <c r="AQ8" s="16">
        <f t="shared" si="21"/>
        <v>8.7574470496418471</v>
      </c>
      <c r="AR8" s="17">
        <f t="shared" si="22"/>
        <v>77.349999999999994</v>
      </c>
      <c r="AS8" s="18">
        <f t="shared" si="22"/>
        <v>19.923192037935202</v>
      </c>
      <c r="AT8" s="15">
        <f t="shared" si="23"/>
        <v>114.75</v>
      </c>
      <c r="AU8" s="16">
        <f t="shared" si="23"/>
        <v>29.556383792541229</v>
      </c>
      <c r="AV8" s="17">
        <f t="shared" si="24"/>
        <v>147.05000000000001</v>
      </c>
      <c r="AW8" s="18">
        <f t="shared" si="25"/>
        <v>37.875958489700977</v>
      </c>
    </row>
    <row r="9" spans="1:49" ht="21.75">
      <c r="A9" s="7" t="s">
        <v>108</v>
      </c>
      <c r="B9" s="8">
        <v>176278</v>
      </c>
      <c r="C9" s="9">
        <v>11</v>
      </c>
      <c r="D9" s="10">
        <v>4</v>
      </c>
      <c r="E9" s="11">
        <f t="shared" si="0"/>
        <v>3.4</v>
      </c>
      <c r="F9" s="10">
        <v>6</v>
      </c>
      <c r="G9" s="11">
        <f t="shared" si="1"/>
        <v>5.0999999999999996</v>
      </c>
      <c r="H9" s="10">
        <v>2.5</v>
      </c>
      <c r="I9" s="11">
        <f t="shared" si="2"/>
        <v>2.125</v>
      </c>
      <c r="J9" s="12">
        <f t="shared" si="3"/>
        <v>12.5</v>
      </c>
      <c r="K9" s="12">
        <f t="shared" si="3"/>
        <v>10.625</v>
      </c>
      <c r="L9" s="13">
        <f t="shared" si="4"/>
        <v>6.0274112481421396</v>
      </c>
      <c r="M9" s="10">
        <v>4</v>
      </c>
      <c r="N9" s="11">
        <f t="shared" si="5"/>
        <v>3.4</v>
      </c>
      <c r="O9" s="10">
        <v>4</v>
      </c>
      <c r="P9" s="11">
        <f t="shared" si="6"/>
        <v>3.4</v>
      </c>
      <c r="Q9" s="10">
        <v>4.5</v>
      </c>
      <c r="R9" s="11">
        <f t="shared" si="7"/>
        <v>3.8250000000000002</v>
      </c>
      <c r="S9" s="12">
        <f t="shared" si="8"/>
        <v>12.5</v>
      </c>
      <c r="T9" s="12">
        <f t="shared" si="8"/>
        <v>10.625</v>
      </c>
      <c r="U9" s="13">
        <f t="shared" si="9"/>
        <v>6.0274112481421396</v>
      </c>
      <c r="V9" s="10">
        <v>4.5</v>
      </c>
      <c r="W9" s="11">
        <f t="shared" si="10"/>
        <v>3.8250000000000002</v>
      </c>
      <c r="X9" s="10">
        <v>5.5</v>
      </c>
      <c r="Y9" s="11">
        <f t="shared" si="11"/>
        <v>4.6749999999999998</v>
      </c>
      <c r="Z9" s="10">
        <v>3</v>
      </c>
      <c r="AA9" s="11">
        <f t="shared" si="12"/>
        <v>2.5499999999999998</v>
      </c>
      <c r="AB9" s="12">
        <f t="shared" si="13"/>
        <v>13</v>
      </c>
      <c r="AC9" s="12">
        <f t="shared" si="13"/>
        <v>11.05</v>
      </c>
      <c r="AD9" s="13">
        <f t="shared" si="14"/>
        <v>6.2685076980678245</v>
      </c>
      <c r="AE9" s="10">
        <v>4</v>
      </c>
      <c r="AF9" s="11">
        <f t="shared" si="15"/>
        <v>3.4</v>
      </c>
      <c r="AG9" s="10">
        <v>4</v>
      </c>
      <c r="AH9" s="11">
        <f t="shared" si="16"/>
        <v>3.4</v>
      </c>
      <c r="AI9" s="10">
        <v>1.5</v>
      </c>
      <c r="AJ9" s="11">
        <f t="shared" si="17"/>
        <v>1.2749999999999999</v>
      </c>
      <c r="AK9" s="12">
        <f t="shared" si="18"/>
        <v>9.5</v>
      </c>
      <c r="AL9" s="12">
        <f t="shared" si="18"/>
        <v>8.0749999999999993</v>
      </c>
      <c r="AM9" s="13">
        <f t="shared" si="19"/>
        <v>4.5808325485880248</v>
      </c>
      <c r="AN9" s="14">
        <f t="shared" si="20"/>
        <v>47.5</v>
      </c>
      <c r="AO9" s="11">
        <f t="shared" si="26"/>
        <v>40.375</v>
      </c>
      <c r="AP9" s="15">
        <f t="shared" si="21"/>
        <v>10.625</v>
      </c>
      <c r="AQ9" s="16">
        <f t="shared" si="21"/>
        <v>6.0274112481421396</v>
      </c>
      <c r="AR9" s="17">
        <f t="shared" si="22"/>
        <v>21.25</v>
      </c>
      <c r="AS9" s="18">
        <f t="shared" si="22"/>
        <v>12.054822496284279</v>
      </c>
      <c r="AT9" s="15">
        <f t="shared" si="23"/>
        <v>32.299999999999997</v>
      </c>
      <c r="AU9" s="16">
        <f t="shared" si="23"/>
        <v>18.323330194352103</v>
      </c>
      <c r="AV9" s="17">
        <f t="shared" si="24"/>
        <v>40.375</v>
      </c>
      <c r="AW9" s="18">
        <f t="shared" si="25"/>
        <v>22.90416274294013</v>
      </c>
    </row>
    <row r="10" spans="1:49" ht="21.75">
      <c r="A10" s="7" t="s">
        <v>109</v>
      </c>
      <c r="B10" s="8">
        <v>1048685</v>
      </c>
      <c r="C10" s="9">
        <v>11</v>
      </c>
      <c r="D10" s="10">
        <v>33</v>
      </c>
      <c r="E10" s="11">
        <f t="shared" si="0"/>
        <v>28.05</v>
      </c>
      <c r="F10" s="10">
        <v>31</v>
      </c>
      <c r="G10" s="11">
        <f t="shared" si="1"/>
        <v>26.35</v>
      </c>
      <c r="H10" s="10">
        <v>34</v>
      </c>
      <c r="I10" s="11">
        <f t="shared" si="2"/>
        <v>28.9</v>
      </c>
      <c r="J10" s="12">
        <f t="shared" si="3"/>
        <v>98</v>
      </c>
      <c r="K10" s="12">
        <f t="shared" si="3"/>
        <v>83.300000000000011</v>
      </c>
      <c r="L10" s="13">
        <f t="shared" si="4"/>
        <v>7.9432813475924622</v>
      </c>
      <c r="M10" s="10">
        <v>36</v>
      </c>
      <c r="N10" s="11">
        <f t="shared" si="5"/>
        <v>30.6</v>
      </c>
      <c r="O10" s="10">
        <v>34.5</v>
      </c>
      <c r="P10" s="11">
        <f t="shared" si="6"/>
        <v>29.324999999999999</v>
      </c>
      <c r="Q10" s="10">
        <v>45.5</v>
      </c>
      <c r="R10" s="11">
        <f t="shared" si="7"/>
        <v>38.674999999999997</v>
      </c>
      <c r="S10" s="12">
        <f t="shared" si="8"/>
        <v>116</v>
      </c>
      <c r="T10" s="12">
        <f t="shared" si="8"/>
        <v>98.6</v>
      </c>
      <c r="U10" s="13">
        <f t="shared" si="9"/>
        <v>9.4022513910278107</v>
      </c>
      <c r="V10" s="10">
        <v>38.5</v>
      </c>
      <c r="W10" s="11">
        <f t="shared" si="10"/>
        <v>32.725000000000001</v>
      </c>
      <c r="X10" s="10">
        <v>37</v>
      </c>
      <c r="Y10" s="11">
        <f t="shared" si="11"/>
        <v>31.45</v>
      </c>
      <c r="Z10" s="10">
        <v>33</v>
      </c>
      <c r="AA10" s="11">
        <f t="shared" si="12"/>
        <v>28.05</v>
      </c>
      <c r="AB10" s="12">
        <f t="shared" si="13"/>
        <v>108.5</v>
      </c>
      <c r="AC10" s="12">
        <f t="shared" si="13"/>
        <v>92.224999999999994</v>
      </c>
      <c r="AD10" s="13">
        <f t="shared" si="14"/>
        <v>8.7943472062630814</v>
      </c>
      <c r="AE10" s="10">
        <v>38.5</v>
      </c>
      <c r="AF10" s="11">
        <f t="shared" si="15"/>
        <v>32.725000000000001</v>
      </c>
      <c r="AG10" s="10">
        <v>37</v>
      </c>
      <c r="AH10" s="11">
        <f t="shared" si="16"/>
        <v>31.45</v>
      </c>
      <c r="AI10" s="10">
        <v>32</v>
      </c>
      <c r="AJ10" s="11">
        <f t="shared" si="17"/>
        <v>27.2</v>
      </c>
      <c r="AK10" s="12">
        <f t="shared" si="18"/>
        <v>107.5</v>
      </c>
      <c r="AL10" s="12">
        <f t="shared" si="18"/>
        <v>91.375</v>
      </c>
      <c r="AM10" s="13">
        <f t="shared" si="19"/>
        <v>8.7132933149611169</v>
      </c>
      <c r="AN10" s="14">
        <f t="shared" si="20"/>
        <v>430</v>
      </c>
      <c r="AO10" s="11">
        <f t="shared" si="26"/>
        <v>365.5</v>
      </c>
      <c r="AP10" s="15">
        <f t="shared" si="21"/>
        <v>83.300000000000011</v>
      </c>
      <c r="AQ10" s="16">
        <f t="shared" si="21"/>
        <v>7.9432813475924622</v>
      </c>
      <c r="AR10" s="17">
        <f t="shared" si="22"/>
        <v>181.9</v>
      </c>
      <c r="AS10" s="18">
        <f t="shared" si="22"/>
        <v>17.345532738620271</v>
      </c>
      <c r="AT10" s="15">
        <f t="shared" si="23"/>
        <v>274.125</v>
      </c>
      <c r="AU10" s="16">
        <f t="shared" si="23"/>
        <v>26.139879944883354</v>
      </c>
      <c r="AV10" s="17">
        <f t="shared" si="24"/>
        <v>365.5</v>
      </c>
      <c r="AW10" s="18">
        <f t="shared" si="25"/>
        <v>34.853173259844468</v>
      </c>
    </row>
    <row r="11" spans="1:49" ht="18.75">
      <c r="A11" s="25" t="s">
        <v>19</v>
      </c>
      <c r="B11" s="26">
        <f>SUM(B4:B10)</f>
        <v>4400137</v>
      </c>
      <c r="C11" s="27"/>
      <c r="D11" s="28">
        <f t="shared" ref="D11:I11" si="27">SUM(D4:D10)</f>
        <v>134</v>
      </c>
      <c r="E11" s="29">
        <f t="shared" si="27"/>
        <v>113.89999999999999</v>
      </c>
      <c r="F11" s="28">
        <f t="shared" si="27"/>
        <v>139</v>
      </c>
      <c r="G11" s="29">
        <f t="shared" si="27"/>
        <v>118.15</v>
      </c>
      <c r="H11" s="28">
        <f t="shared" si="27"/>
        <v>127.5</v>
      </c>
      <c r="I11" s="29">
        <f t="shared" si="27"/>
        <v>108.375</v>
      </c>
      <c r="J11" s="12">
        <f t="shared" si="3"/>
        <v>400.5</v>
      </c>
      <c r="K11" s="12">
        <f t="shared" si="3"/>
        <v>340.42500000000001</v>
      </c>
      <c r="L11" s="13">
        <f t="shared" si="4"/>
        <v>7.7366909257598122</v>
      </c>
      <c r="M11" s="28">
        <f t="shared" ref="M11:T11" si="28">SUM(M4:M10)</f>
        <v>147</v>
      </c>
      <c r="N11" s="29">
        <f t="shared" si="28"/>
        <v>124.95000000000002</v>
      </c>
      <c r="O11" s="28">
        <f t="shared" si="28"/>
        <v>149.5</v>
      </c>
      <c r="P11" s="29">
        <f t="shared" si="28"/>
        <v>127.075</v>
      </c>
      <c r="Q11" s="28">
        <f t="shared" si="28"/>
        <v>165</v>
      </c>
      <c r="R11" s="29">
        <f t="shared" si="28"/>
        <v>140.25</v>
      </c>
      <c r="S11" s="12">
        <f t="shared" si="28"/>
        <v>461.5</v>
      </c>
      <c r="T11" s="12">
        <f t="shared" si="28"/>
        <v>392.27499999999998</v>
      </c>
      <c r="U11" s="13">
        <f t="shared" si="9"/>
        <v>8.9150633264373358</v>
      </c>
      <c r="V11" s="28">
        <f t="shared" ref="V11:AC11" si="29">SUM(V4:V10)</f>
        <v>144.5</v>
      </c>
      <c r="W11" s="29">
        <f t="shared" si="29"/>
        <v>122.82499999999999</v>
      </c>
      <c r="X11" s="28">
        <f t="shared" si="29"/>
        <v>146</v>
      </c>
      <c r="Y11" s="29">
        <f t="shared" si="29"/>
        <v>124.1</v>
      </c>
      <c r="Z11" s="28">
        <f t="shared" si="29"/>
        <v>131.5</v>
      </c>
      <c r="AA11" s="29">
        <f t="shared" si="29"/>
        <v>111.77499999999998</v>
      </c>
      <c r="AB11" s="12">
        <f t="shared" si="29"/>
        <v>422</v>
      </c>
      <c r="AC11" s="12">
        <f t="shared" si="29"/>
        <v>358.69999999999993</v>
      </c>
      <c r="AD11" s="13">
        <f t="shared" si="14"/>
        <v>8.1520189030477894</v>
      </c>
      <c r="AE11" s="28">
        <f t="shared" ref="AE11:AJ11" si="30">SUM(AE4:AE10)</f>
        <v>140</v>
      </c>
      <c r="AF11" s="29">
        <f t="shared" si="30"/>
        <v>119</v>
      </c>
      <c r="AG11" s="28">
        <f t="shared" si="30"/>
        <v>148</v>
      </c>
      <c r="AH11" s="29">
        <f t="shared" si="30"/>
        <v>125.8</v>
      </c>
      <c r="AI11" s="28">
        <f t="shared" si="30"/>
        <v>125</v>
      </c>
      <c r="AJ11" s="29">
        <f t="shared" si="30"/>
        <v>106.25</v>
      </c>
      <c r="AK11" s="12">
        <f t="shared" si="18"/>
        <v>413</v>
      </c>
      <c r="AL11" s="12">
        <f t="shared" si="18"/>
        <v>351.05</v>
      </c>
      <c r="AM11" s="13">
        <f t="shared" si="19"/>
        <v>7.9781606799970097</v>
      </c>
      <c r="AN11" s="30">
        <f t="shared" si="20"/>
        <v>1697</v>
      </c>
      <c r="AO11" s="11">
        <f>AN11-(AN11*15/100)</f>
        <v>1442.45</v>
      </c>
      <c r="AP11" s="15">
        <f t="shared" si="21"/>
        <v>340.42500000000001</v>
      </c>
      <c r="AQ11" s="16">
        <f t="shared" si="21"/>
        <v>7.7366909257598122</v>
      </c>
      <c r="AR11" s="17">
        <f t="shared" si="22"/>
        <v>732.7</v>
      </c>
      <c r="AS11" s="18">
        <f t="shared" si="22"/>
        <v>16.651754252197147</v>
      </c>
      <c r="AT11" s="15">
        <f t="shared" si="23"/>
        <v>1091.3999999999999</v>
      </c>
      <c r="AU11" s="16">
        <f t="shared" si="23"/>
        <v>24.803773155244937</v>
      </c>
      <c r="AV11" s="17">
        <f t="shared" si="24"/>
        <v>1442.4499999999998</v>
      </c>
      <c r="AW11" s="18">
        <f t="shared" si="25"/>
        <v>32.781933835241958</v>
      </c>
    </row>
  </sheetData>
  <mergeCells count="34">
    <mergeCell ref="L1:L3"/>
    <mergeCell ref="T1:T3"/>
    <mergeCell ref="U1:U3"/>
    <mergeCell ref="A1:A3"/>
    <mergeCell ref="B1:B3"/>
    <mergeCell ref="C1:C3"/>
    <mergeCell ref="K1:K3"/>
    <mergeCell ref="AB1:AB3"/>
    <mergeCell ref="AM1:AM3"/>
    <mergeCell ref="AC1:AC3"/>
    <mergeCell ref="AD1:AD3"/>
    <mergeCell ref="AL1:AL3"/>
    <mergeCell ref="AE1:AJ1"/>
    <mergeCell ref="AV2:AW2"/>
    <mergeCell ref="AK1:AK3"/>
    <mergeCell ref="AN1:AO2"/>
    <mergeCell ref="AP1:AW1"/>
    <mergeCell ref="D2:E2"/>
    <mergeCell ref="F2:G2"/>
    <mergeCell ref="H2:I2"/>
    <mergeCell ref="V2:W2"/>
    <mergeCell ref="X2:Y2"/>
    <mergeCell ref="Z2:AA2"/>
    <mergeCell ref="AE2:AF2"/>
    <mergeCell ref="D1:I1"/>
    <mergeCell ref="J1:J3"/>
    <mergeCell ref="M1:R1"/>
    <mergeCell ref="S1:S3"/>
    <mergeCell ref="V1:AA1"/>
    <mergeCell ref="AG2:AH2"/>
    <mergeCell ref="AI2:AJ2"/>
    <mergeCell ref="AP2:AQ2"/>
    <mergeCell ref="AR2:AS2"/>
    <mergeCell ref="AT2:AU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"/>
  <sheetViews>
    <sheetView workbookViewId="0">
      <selection activeCell="P20" sqref="P20"/>
    </sheetView>
  </sheetViews>
  <sheetFormatPr defaultRowHeight="15"/>
  <cols>
    <col min="2" max="2" width="16" customWidth="1"/>
    <col min="49" max="49" width="11.28515625" customWidth="1"/>
  </cols>
  <sheetData>
    <row r="1" spans="1:49" ht="21">
      <c r="A1" s="45" t="s">
        <v>0</v>
      </c>
      <c r="B1" s="31" t="s">
        <v>1</v>
      </c>
      <c r="C1" s="46" t="s">
        <v>2</v>
      </c>
      <c r="D1" s="34" t="s">
        <v>3</v>
      </c>
      <c r="E1" s="34"/>
      <c r="F1" s="34"/>
      <c r="G1" s="34"/>
      <c r="H1" s="34"/>
      <c r="I1" s="34"/>
      <c r="J1" s="31" t="s">
        <v>4</v>
      </c>
      <c r="K1" s="31" t="s">
        <v>5</v>
      </c>
      <c r="L1" s="31" t="s">
        <v>6</v>
      </c>
      <c r="M1" s="34" t="s">
        <v>7</v>
      </c>
      <c r="N1" s="34"/>
      <c r="O1" s="34"/>
      <c r="P1" s="34"/>
      <c r="Q1" s="34"/>
      <c r="R1" s="34"/>
      <c r="S1" s="31" t="s">
        <v>8</v>
      </c>
      <c r="T1" s="31" t="s">
        <v>9</v>
      </c>
      <c r="U1" s="31" t="s">
        <v>10</v>
      </c>
      <c r="V1" s="34" t="s">
        <v>11</v>
      </c>
      <c r="W1" s="34"/>
      <c r="X1" s="34"/>
      <c r="Y1" s="34"/>
      <c r="Z1" s="34"/>
      <c r="AA1" s="34"/>
      <c r="AB1" s="31" t="s">
        <v>12</v>
      </c>
      <c r="AC1" s="31" t="s">
        <v>13</v>
      </c>
      <c r="AD1" s="31" t="s">
        <v>14</v>
      </c>
      <c r="AE1" s="34" t="s">
        <v>15</v>
      </c>
      <c r="AF1" s="34"/>
      <c r="AG1" s="34"/>
      <c r="AH1" s="34"/>
      <c r="AI1" s="34"/>
      <c r="AJ1" s="34"/>
      <c r="AK1" s="31" t="s">
        <v>16</v>
      </c>
      <c r="AL1" s="31" t="s">
        <v>17</v>
      </c>
      <c r="AM1" s="31" t="s">
        <v>18</v>
      </c>
      <c r="AN1" s="39" t="s">
        <v>19</v>
      </c>
      <c r="AO1" s="39"/>
      <c r="AP1" s="40" t="s">
        <v>20</v>
      </c>
      <c r="AQ1" s="41"/>
      <c r="AR1" s="41"/>
      <c r="AS1" s="41"/>
      <c r="AT1" s="41"/>
      <c r="AU1" s="41"/>
      <c r="AV1" s="41"/>
      <c r="AW1" s="42"/>
    </row>
    <row r="2" spans="1:49" ht="18.75">
      <c r="A2" s="45"/>
      <c r="B2" s="32"/>
      <c r="C2" s="47"/>
      <c r="D2" s="35" t="s">
        <v>21</v>
      </c>
      <c r="E2" s="35"/>
      <c r="F2" s="35" t="s">
        <v>22</v>
      </c>
      <c r="G2" s="35"/>
      <c r="H2" s="35" t="s">
        <v>23</v>
      </c>
      <c r="I2" s="35"/>
      <c r="J2" s="32"/>
      <c r="K2" s="32"/>
      <c r="L2" s="32"/>
      <c r="M2" s="1" t="s">
        <v>24</v>
      </c>
      <c r="N2" s="2"/>
      <c r="O2" s="1" t="s">
        <v>25</v>
      </c>
      <c r="P2" s="2"/>
      <c r="Q2" s="1" t="s">
        <v>26</v>
      </c>
      <c r="R2" s="2"/>
      <c r="S2" s="32"/>
      <c r="T2" s="32"/>
      <c r="U2" s="32"/>
      <c r="V2" s="35" t="s">
        <v>27</v>
      </c>
      <c r="W2" s="35"/>
      <c r="X2" s="35" t="s">
        <v>28</v>
      </c>
      <c r="Y2" s="35"/>
      <c r="Z2" s="35" t="s">
        <v>29</v>
      </c>
      <c r="AA2" s="35"/>
      <c r="AB2" s="32"/>
      <c r="AC2" s="32"/>
      <c r="AD2" s="32"/>
      <c r="AE2" s="35" t="s">
        <v>30</v>
      </c>
      <c r="AF2" s="35"/>
      <c r="AG2" s="35" t="s">
        <v>31</v>
      </c>
      <c r="AH2" s="35"/>
      <c r="AI2" s="35" t="s">
        <v>32</v>
      </c>
      <c r="AJ2" s="35"/>
      <c r="AK2" s="32"/>
      <c r="AL2" s="32"/>
      <c r="AM2" s="32"/>
      <c r="AN2" s="39"/>
      <c r="AO2" s="39"/>
      <c r="AP2" s="36" t="s">
        <v>33</v>
      </c>
      <c r="AQ2" s="37"/>
      <c r="AR2" s="43" t="s">
        <v>34</v>
      </c>
      <c r="AS2" s="44"/>
      <c r="AT2" s="36" t="s">
        <v>35</v>
      </c>
      <c r="AU2" s="37"/>
      <c r="AV2" s="38" t="s">
        <v>36</v>
      </c>
      <c r="AW2" s="38"/>
    </row>
    <row r="3" spans="1:49" ht="37.5">
      <c r="A3" s="45"/>
      <c r="B3" s="33"/>
      <c r="C3" s="48"/>
      <c r="D3" s="3" t="s">
        <v>37</v>
      </c>
      <c r="E3" s="4" t="s">
        <v>38</v>
      </c>
      <c r="F3" s="3" t="s">
        <v>37</v>
      </c>
      <c r="G3" s="4" t="s">
        <v>38</v>
      </c>
      <c r="H3" s="3" t="s">
        <v>37</v>
      </c>
      <c r="I3" s="4" t="s">
        <v>38</v>
      </c>
      <c r="J3" s="33"/>
      <c r="K3" s="33"/>
      <c r="L3" s="33"/>
      <c r="M3" s="3" t="s">
        <v>37</v>
      </c>
      <c r="N3" s="4" t="s">
        <v>38</v>
      </c>
      <c r="O3" s="3" t="s">
        <v>37</v>
      </c>
      <c r="P3" s="4" t="s">
        <v>38</v>
      </c>
      <c r="Q3" s="3" t="s">
        <v>37</v>
      </c>
      <c r="R3" s="4" t="s">
        <v>38</v>
      </c>
      <c r="S3" s="33"/>
      <c r="T3" s="33"/>
      <c r="U3" s="33"/>
      <c r="V3" s="3" t="s">
        <v>37</v>
      </c>
      <c r="W3" s="4" t="s">
        <v>38</v>
      </c>
      <c r="X3" s="3" t="s">
        <v>37</v>
      </c>
      <c r="Y3" s="4" t="s">
        <v>38</v>
      </c>
      <c r="Z3" s="3" t="s">
        <v>37</v>
      </c>
      <c r="AA3" s="4" t="s">
        <v>38</v>
      </c>
      <c r="AB3" s="33"/>
      <c r="AC3" s="33"/>
      <c r="AD3" s="33"/>
      <c r="AE3" s="3" t="s">
        <v>37</v>
      </c>
      <c r="AF3" s="4" t="s">
        <v>38</v>
      </c>
      <c r="AG3" s="3" t="s">
        <v>37</v>
      </c>
      <c r="AH3" s="4" t="s">
        <v>38</v>
      </c>
      <c r="AI3" s="3" t="s">
        <v>37</v>
      </c>
      <c r="AJ3" s="4" t="s">
        <v>38</v>
      </c>
      <c r="AK3" s="33"/>
      <c r="AL3" s="33"/>
      <c r="AM3" s="33"/>
      <c r="AN3" s="3" t="s">
        <v>37</v>
      </c>
      <c r="AO3" s="4" t="s">
        <v>38</v>
      </c>
      <c r="AP3" s="5" t="s">
        <v>39</v>
      </c>
      <c r="AQ3" s="5" t="s">
        <v>40</v>
      </c>
      <c r="AR3" s="6" t="s">
        <v>39</v>
      </c>
      <c r="AS3" s="6" t="s">
        <v>40</v>
      </c>
      <c r="AT3" s="5" t="s">
        <v>39</v>
      </c>
      <c r="AU3" s="5" t="s">
        <v>40</v>
      </c>
      <c r="AV3" s="6" t="s">
        <v>39</v>
      </c>
      <c r="AW3" s="6" t="s">
        <v>40</v>
      </c>
    </row>
    <row r="4" spans="1:49" ht="21.75">
      <c r="A4" s="7" t="s">
        <v>110</v>
      </c>
      <c r="B4" s="8">
        <v>641152</v>
      </c>
      <c r="C4" s="9">
        <v>12</v>
      </c>
      <c r="D4" s="10">
        <v>18</v>
      </c>
      <c r="E4" s="11">
        <f t="shared" ref="E4:E10" si="0">D4-(D4*15/100)</f>
        <v>15.3</v>
      </c>
      <c r="F4" s="10">
        <v>20.5</v>
      </c>
      <c r="G4" s="11">
        <f t="shared" ref="G4:G10" si="1">F4-(F4*15/100)</f>
        <v>17.425000000000001</v>
      </c>
      <c r="H4" s="10">
        <v>17.5</v>
      </c>
      <c r="I4" s="11">
        <f t="shared" ref="I4:I10" si="2">H4-(H4*15/100)</f>
        <v>14.875</v>
      </c>
      <c r="J4" s="12">
        <f t="shared" ref="J4:K11" si="3">SUM(D4,F4,H4)</f>
        <v>56</v>
      </c>
      <c r="K4" s="12">
        <f t="shared" si="3"/>
        <v>47.6</v>
      </c>
      <c r="L4" s="13">
        <f t="shared" ref="L4:L11" si="4">(SUM(E4,G4,I4))/$B4*100000</f>
        <v>7.4241365542024349</v>
      </c>
      <c r="M4" s="10">
        <v>21.5</v>
      </c>
      <c r="N4" s="11">
        <f t="shared" ref="N4:N10" si="5">M4-(M4*15/100)</f>
        <v>18.274999999999999</v>
      </c>
      <c r="O4" s="10">
        <v>23.5</v>
      </c>
      <c r="P4" s="11">
        <f t="shared" ref="P4:P10" si="6">O4-(O4*15/100)</f>
        <v>19.975000000000001</v>
      </c>
      <c r="Q4" s="10">
        <v>21</v>
      </c>
      <c r="R4" s="11">
        <f t="shared" ref="R4:R10" si="7">Q4-(Q4*15/100)</f>
        <v>17.850000000000001</v>
      </c>
      <c r="S4" s="12">
        <f t="shared" ref="S4:T10" si="8">SUM(M4,O4,Q4)</f>
        <v>66</v>
      </c>
      <c r="T4" s="12">
        <f t="shared" si="8"/>
        <v>56.1</v>
      </c>
      <c r="U4" s="13">
        <f t="shared" ref="U4:U11" si="9">(SUM(N4,P4,R4))/$B4*100000</f>
        <v>8.7498752245957281</v>
      </c>
      <c r="V4" s="10">
        <v>21.5</v>
      </c>
      <c r="W4" s="11">
        <f t="shared" ref="W4:W10" si="10">V4-(V4*15/100)</f>
        <v>18.274999999999999</v>
      </c>
      <c r="X4" s="10">
        <v>20</v>
      </c>
      <c r="Y4" s="11">
        <f t="shared" ref="Y4:Y10" si="11">X4-(X4*15/100)</f>
        <v>17</v>
      </c>
      <c r="Z4" s="10">
        <v>19</v>
      </c>
      <c r="AA4" s="11">
        <f t="shared" ref="AA4:AA10" si="12">Z4-(Z4*15/100)</f>
        <v>16.149999999999999</v>
      </c>
      <c r="AB4" s="12">
        <f t="shared" ref="AB4:AC10" si="13">SUM(V4,X4,Z4)</f>
        <v>60.5</v>
      </c>
      <c r="AC4" s="12">
        <f t="shared" si="13"/>
        <v>51.424999999999997</v>
      </c>
      <c r="AD4" s="13">
        <f t="shared" ref="AD4:AD11" si="14">(SUM(W4,Y4,AA4))/$B4*100000</f>
        <v>8.020718955879417</v>
      </c>
      <c r="AE4" s="10">
        <v>17.5</v>
      </c>
      <c r="AF4" s="11">
        <f t="shared" ref="AF4:AF10" si="15">AE4-(AE4*15/100)</f>
        <v>14.875</v>
      </c>
      <c r="AG4" s="10">
        <v>25.5</v>
      </c>
      <c r="AH4" s="11">
        <f t="shared" ref="AH4:AH10" si="16">AG4-(AG4*15/100)</f>
        <v>21.675000000000001</v>
      </c>
      <c r="AI4" s="10">
        <v>17.5</v>
      </c>
      <c r="AJ4" s="11">
        <f t="shared" ref="AJ4:AJ10" si="17">AI4-(AI4*15/100)</f>
        <v>14.875</v>
      </c>
      <c r="AK4" s="12">
        <f t="shared" ref="AK4:AL11" si="18">SUM(AE4,AG4,AI4)</f>
        <v>60.5</v>
      </c>
      <c r="AL4" s="12">
        <f t="shared" si="18"/>
        <v>51.424999999999997</v>
      </c>
      <c r="AM4" s="13">
        <f t="shared" ref="AM4:AM11" si="19">(SUM(AF4,AH4,AJ4))/$B4*100000</f>
        <v>8.020718955879417</v>
      </c>
      <c r="AN4" s="14">
        <f t="shared" ref="AN4:AN11" si="20">M4+O4+Q4+V4+X4+Z4+AE4+AG4+AI4+D4+F4+H4</f>
        <v>243</v>
      </c>
      <c r="AO4" s="11">
        <f t="shared" ref="AO4:AO10" si="21">AN4-(AN4*15/100)</f>
        <v>206.55</v>
      </c>
      <c r="AP4" s="15">
        <f t="shared" ref="AP4:AQ11" si="22">SUM(K4)</f>
        <v>47.6</v>
      </c>
      <c r="AQ4" s="16">
        <f t="shared" si="22"/>
        <v>7.4241365542024349</v>
      </c>
      <c r="AR4" s="17">
        <f t="shared" ref="AR4:AS11" si="23">SUM(T4,K4)</f>
        <v>103.7</v>
      </c>
      <c r="AS4" s="18">
        <f t="shared" si="23"/>
        <v>16.174011778798164</v>
      </c>
      <c r="AT4" s="15">
        <f t="shared" ref="AT4:AU11" si="24">SUM(T4,AC4,K4)</f>
        <v>155.125</v>
      </c>
      <c r="AU4" s="16">
        <f t="shared" si="24"/>
        <v>24.194730734677577</v>
      </c>
      <c r="AV4" s="17">
        <f t="shared" ref="AV4:AV11" si="25">SUM(T4,AC4,AL4,K4)</f>
        <v>206.54999999999998</v>
      </c>
      <c r="AW4" s="18">
        <f t="shared" ref="AW4:AW11" si="26">(SUM(N4,P4,R4,W4,Y4,AA4,AF4,AH4,AJ4,E4,G4,I4))/B4*100000</f>
        <v>32.215449690557001</v>
      </c>
    </row>
    <row r="5" spans="1:49" ht="21.75">
      <c r="A5" s="7" t="s">
        <v>111</v>
      </c>
      <c r="B5" s="8">
        <v>791733</v>
      </c>
      <c r="C5" s="9">
        <v>12</v>
      </c>
      <c r="D5" s="10">
        <v>15</v>
      </c>
      <c r="E5" s="11">
        <f t="shared" si="0"/>
        <v>12.75</v>
      </c>
      <c r="F5" s="10">
        <v>10.5</v>
      </c>
      <c r="G5" s="11">
        <f t="shared" si="1"/>
        <v>8.9250000000000007</v>
      </c>
      <c r="H5" s="10">
        <v>10.5</v>
      </c>
      <c r="I5" s="11">
        <f t="shared" si="2"/>
        <v>8.9250000000000007</v>
      </c>
      <c r="J5" s="12">
        <f t="shared" si="3"/>
        <v>36</v>
      </c>
      <c r="K5" s="12">
        <f t="shared" si="3"/>
        <v>30.6</v>
      </c>
      <c r="L5" s="13">
        <f t="shared" si="4"/>
        <v>3.8649393166635724</v>
      </c>
      <c r="M5" s="10">
        <v>11.5</v>
      </c>
      <c r="N5" s="11">
        <f t="shared" si="5"/>
        <v>9.7750000000000004</v>
      </c>
      <c r="O5" s="10">
        <v>11</v>
      </c>
      <c r="P5" s="11">
        <f t="shared" si="6"/>
        <v>9.35</v>
      </c>
      <c r="Q5" s="10">
        <v>12</v>
      </c>
      <c r="R5" s="11">
        <f t="shared" si="7"/>
        <v>10.199999999999999</v>
      </c>
      <c r="S5" s="12">
        <f t="shared" si="8"/>
        <v>34.5</v>
      </c>
      <c r="T5" s="12">
        <f t="shared" si="8"/>
        <v>29.324999999999999</v>
      </c>
      <c r="U5" s="13">
        <f t="shared" si="9"/>
        <v>3.7039001784692567</v>
      </c>
      <c r="V5" s="10">
        <v>12.5</v>
      </c>
      <c r="W5" s="11">
        <f t="shared" si="10"/>
        <v>10.625</v>
      </c>
      <c r="X5" s="10">
        <v>14</v>
      </c>
      <c r="Y5" s="11">
        <f t="shared" si="11"/>
        <v>11.9</v>
      </c>
      <c r="Z5" s="10">
        <v>12</v>
      </c>
      <c r="AA5" s="11">
        <f t="shared" si="12"/>
        <v>10.199999999999999</v>
      </c>
      <c r="AB5" s="12">
        <f t="shared" si="13"/>
        <v>38.5</v>
      </c>
      <c r="AC5" s="12">
        <f t="shared" si="13"/>
        <v>32.724999999999994</v>
      </c>
      <c r="AD5" s="13">
        <f t="shared" si="14"/>
        <v>4.1333378803207639</v>
      </c>
      <c r="AE5" s="10">
        <v>11.5</v>
      </c>
      <c r="AF5" s="11">
        <f t="shared" si="15"/>
        <v>9.7750000000000004</v>
      </c>
      <c r="AG5" s="10">
        <v>16.5</v>
      </c>
      <c r="AH5" s="11">
        <f t="shared" si="16"/>
        <v>14.025</v>
      </c>
      <c r="AI5" s="10">
        <v>10.5</v>
      </c>
      <c r="AJ5" s="11">
        <f t="shared" si="17"/>
        <v>8.9250000000000007</v>
      </c>
      <c r="AK5" s="12">
        <f t="shared" si="18"/>
        <v>38.5</v>
      </c>
      <c r="AL5" s="12">
        <f t="shared" si="18"/>
        <v>32.725000000000001</v>
      </c>
      <c r="AM5" s="13">
        <f t="shared" si="19"/>
        <v>4.1333378803207648</v>
      </c>
      <c r="AN5" s="14">
        <f t="shared" si="20"/>
        <v>147.5</v>
      </c>
      <c r="AO5" s="11">
        <f t="shared" si="21"/>
        <v>125.375</v>
      </c>
      <c r="AP5" s="15">
        <f t="shared" si="22"/>
        <v>30.6</v>
      </c>
      <c r="AQ5" s="16">
        <f t="shared" si="22"/>
        <v>3.8649393166635724</v>
      </c>
      <c r="AR5" s="17">
        <f t="shared" si="23"/>
        <v>59.924999999999997</v>
      </c>
      <c r="AS5" s="18">
        <f t="shared" si="23"/>
        <v>7.5688394951328295</v>
      </c>
      <c r="AT5" s="15">
        <f t="shared" si="24"/>
        <v>92.65</v>
      </c>
      <c r="AU5" s="16">
        <f t="shared" si="24"/>
        <v>11.702177375453594</v>
      </c>
      <c r="AV5" s="17">
        <f t="shared" si="25"/>
        <v>125.375</v>
      </c>
      <c r="AW5" s="18">
        <f t="shared" si="26"/>
        <v>15.835515255774359</v>
      </c>
    </row>
    <row r="6" spans="1:49" ht="21.75">
      <c r="A6" s="7" t="s">
        <v>112</v>
      </c>
      <c r="B6" s="8">
        <v>703847</v>
      </c>
      <c r="C6" s="9">
        <v>12</v>
      </c>
      <c r="D6" s="10">
        <v>10</v>
      </c>
      <c r="E6" s="11">
        <f t="shared" si="0"/>
        <v>8.5</v>
      </c>
      <c r="F6" s="10">
        <v>5</v>
      </c>
      <c r="G6" s="11">
        <f t="shared" si="1"/>
        <v>4.25</v>
      </c>
      <c r="H6" s="10">
        <v>5</v>
      </c>
      <c r="I6" s="11">
        <f t="shared" si="2"/>
        <v>4.25</v>
      </c>
      <c r="J6" s="12">
        <f t="shared" si="3"/>
        <v>20</v>
      </c>
      <c r="K6" s="12">
        <f t="shared" si="3"/>
        <v>17</v>
      </c>
      <c r="L6" s="13">
        <f t="shared" si="4"/>
        <v>2.4152976428115771</v>
      </c>
      <c r="M6" s="10">
        <v>7.5</v>
      </c>
      <c r="N6" s="11">
        <f t="shared" si="5"/>
        <v>6.375</v>
      </c>
      <c r="O6" s="10">
        <v>10</v>
      </c>
      <c r="P6" s="11">
        <f t="shared" si="6"/>
        <v>8.5</v>
      </c>
      <c r="Q6" s="10">
        <v>9</v>
      </c>
      <c r="R6" s="11">
        <f t="shared" si="7"/>
        <v>7.65</v>
      </c>
      <c r="S6" s="12">
        <f t="shared" si="8"/>
        <v>26.5</v>
      </c>
      <c r="T6" s="12">
        <f t="shared" si="8"/>
        <v>22.524999999999999</v>
      </c>
      <c r="U6" s="13">
        <f t="shared" si="9"/>
        <v>3.2002693767253394</v>
      </c>
      <c r="V6" s="10">
        <v>5</v>
      </c>
      <c r="W6" s="11">
        <f t="shared" si="10"/>
        <v>4.25</v>
      </c>
      <c r="X6" s="10">
        <v>9.5</v>
      </c>
      <c r="Y6" s="11">
        <f t="shared" si="11"/>
        <v>8.0749999999999993</v>
      </c>
      <c r="Z6" s="10">
        <v>8</v>
      </c>
      <c r="AA6" s="11">
        <f t="shared" si="12"/>
        <v>6.8</v>
      </c>
      <c r="AB6" s="12">
        <f t="shared" si="13"/>
        <v>22.5</v>
      </c>
      <c r="AC6" s="12">
        <f t="shared" si="13"/>
        <v>19.125</v>
      </c>
      <c r="AD6" s="13">
        <f t="shared" si="14"/>
        <v>2.7172098481630238</v>
      </c>
      <c r="AE6" s="10">
        <v>8</v>
      </c>
      <c r="AF6" s="11">
        <f t="shared" si="15"/>
        <v>6.8</v>
      </c>
      <c r="AG6" s="10">
        <v>11</v>
      </c>
      <c r="AH6" s="11">
        <f t="shared" si="16"/>
        <v>9.35</v>
      </c>
      <c r="AI6" s="10">
        <v>9</v>
      </c>
      <c r="AJ6" s="11">
        <f t="shared" si="17"/>
        <v>7.65</v>
      </c>
      <c r="AK6" s="12">
        <f t="shared" si="18"/>
        <v>28</v>
      </c>
      <c r="AL6" s="12">
        <f t="shared" si="18"/>
        <v>23.799999999999997</v>
      </c>
      <c r="AM6" s="13">
        <f t="shared" si="19"/>
        <v>3.381416699936207</v>
      </c>
      <c r="AN6" s="14">
        <f t="shared" si="20"/>
        <v>97</v>
      </c>
      <c r="AO6" s="11">
        <f t="shared" si="21"/>
        <v>82.45</v>
      </c>
      <c r="AP6" s="15">
        <f t="shared" si="22"/>
        <v>17</v>
      </c>
      <c r="AQ6" s="16">
        <f t="shared" si="22"/>
        <v>2.4152976428115771</v>
      </c>
      <c r="AR6" s="17">
        <f t="shared" si="23"/>
        <v>39.524999999999999</v>
      </c>
      <c r="AS6" s="18">
        <f t="shared" si="23"/>
        <v>5.6155670195369165</v>
      </c>
      <c r="AT6" s="15">
        <f t="shared" si="24"/>
        <v>58.65</v>
      </c>
      <c r="AU6" s="16">
        <f t="shared" si="24"/>
        <v>8.3327768676999412</v>
      </c>
      <c r="AV6" s="17">
        <f t="shared" si="25"/>
        <v>82.449999999999989</v>
      </c>
      <c r="AW6" s="18">
        <f t="shared" si="26"/>
        <v>11.714193567636146</v>
      </c>
    </row>
    <row r="7" spans="1:49" ht="21.75">
      <c r="A7" s="7" t="s">
        <v>113</v>
      </c>
      <c r="B7" s="8">
        <v>523967</v>
      </c>
      <c r="C7" s="9">
        <v>12</v>
      </c>
      <c r="D7" s="10">
        <v>12</v>
      </c>
      <c r="E7" s="11">
        <f t="shared" si="0"/>
        <v>10.199999999999999</v>
      </c>
      <c r="F7" s="10">
        <v>14</v>
      </c>
      <c r="G7" s="11">
        <f t="shared" si="1"/>
        <v>11.9</v>
      </c>
      <c r="H7" s="10">
        <v>14</v>
      </c>
      <c r="I7" s="11">
        <f t="shared" si="2"/>
        <v>11.9</v>
      </c>
      <c r="J7" s="12">
        <f t="shared" si="3"/>
        <v>40</v>
      </c>
      <c r="K7" s="12">
        <f t="shared" si="3"/>
        <v>34</v>
      </c>
      <c r="L7" s="13">
        <f t="shared" si="4"/>
        <v>6.4889582740897804</v>
      </c>
      <c r="M7" s="10">
        <v>17</v>
      </c>
      <c r="N7" s="11">
        <f t="shared" si="5"/>
        <v>14.45</v>
      </c>
      <c r="O7" s="10">
        <v>14</v>
      </c>
      <c r="P7" s="11">
        <f t="shared" si="6"/>
        <v>11.9</v>
      </c>
      <c r="Q7" s="10">
        <v>17</v>
      </c>
      <c r="R7" s="11">
        <f t="shared" si="7"/>
        <v>14.45</v>
      </c>
      <c r="S7" s="12">
        <f t="shared" si="8"/>
        <v>48</v>
      </c>
      <c r="T7" s="12">
        <f t="shared" si="8"/>
        <v>40.799999999999997</v>
      </c>
      <c r="U7" s="13">
        <f t="shared" si="9"/>
        <v>7.786749928907736</v>
      </c>
      <c r="V7" s="10">
        <v>16</v>
      </c>
      <c r="W7" s="11">
        <f t="shared" si="10"/>
        <v>13.6</v>
      </c>
      <c r="X7" s="10">
        <v>11</v>
      </c>
      <c r="Y7" s="11">
        <f t="shared" si="11"/>
        <v>9.35</v>
      </c>
      <c r="Z7" s="10">
        <v>14.5</v>
      </c>
      <c r="AA7" s="11">
        <f t="shared" si="12"/>
        <v>12.324999999999999</v>
      </c>
      <c r="AB7" s="12">
        <f t="shared" si="13"/>
        <v>41.5</v>
      </c>
      <c r="AC7" s="12">
        <f t="shared" si="13"/>
        <v>35.274999999999999</v>
      </c>
      <c r="AD7" s="13">
        <f t="shared" si="14"/>
        <v>6.7322942093681473</v>
      </c>
      <c r="AE7" s="10">
        <v>14.5</v>
      </c>
      <c r="AF7" s="11">
        <f t="shared" si="15"/>
        <v>12.324999999999999</v>
      </c>
      <c r="AG7" s="10">
        <v>16</v>
      </c>
      <c r="AH7" s="11">
        <f t="shared" si="16"/>
        <v>13.6</v>
      </c>
      <c r="AI7" s="10">
        <v>13.5</v>
      </c>
      <c r="AJ7" s="11">
        <f t="shared" si="17"/>
        <v>11.475</v>
      </c>
      <c r="AK7" s="12">
        <f t="shared" si="18"/>
        <v>44</v>
      </c>
      <c r="AL7" s="12">
        <f t="shared" si="18"/>
        <v>37.4</v>
      </c>
      <c r="AM7" s="13">
        <f t="shared" si="19"/>
        <v>7.1378541014987578</v>
      </c>
      <c r="AN7" s="14">
        <f t="shared" si="20"/>
        <v>173.5</v>
      </c>
      <c r="AO7" s="11">
        <f t="shared" si="21"/>
        <v>147.47499999999999</v>
      </c>
      <c r="AP7" s="15">
        <f t="shared" si="22"/>
        <v>34</v>
      </c>
      <c r="AQ7" s="16">
        <f t="shared" si="22"/>
        <v>6.4889582740897804</v>
      </c>
      <c r="AR7" s="17">
        <f t="shared" si="23"/>
        <v>74.8</v>
      </c>
      <c r="AS7" s="18">
        <f t="shared" si="23"/>
        <v>14.275708202997517</v>
      </c>
      <c r="AT7" s="15">
        <f t="shared" si="24"/>
        <v>110.07499999999999</v>
      </c>
      <c r="AU7" s="16">
        <f t="shared" si="24"/>
        <v>21.008002412365663</v>
      </c>
      <c r="AV7" s="17">
        <f t="shared" si="25"/>
        <v>147.47499999999999</v>
      </c>
      <c r="AW7" s="18">
        <f t="shared" si="26"/>
        <v>28.145856513864423</v>
      </c>
    </row>
    <row r="8" spans="1:49" ht="21.75">
      <c r="A8" s="7" t="s">
        <v>114</v>
      </c>
      <c r="B8" s="8">
        <v>523402</v>
      </c>
      <c r="C8" s="9">
        <v>12</v>
      </c>
      <c r="D8" s="10">
        <v>6.5</v>
      </c>
      <c r="E8" s="11">
        <f t="shared" si="0"/>
        <v>5.5250000000000004</v>
      </c>
      <c r="F8" s="10">
        <v>6</v>
      </c>
      <c r="G8" s="11">
        <f t="shared" si="1"/>
        <v>5.0999999999999996</v>
      </c>
      <c r="H8" s="10">
        <v>6</v>
      </c>
      <c r="I8" s="11">
        <f t="shared" si="2"/>
        <v>5.0999999999999996</v>
      </c>
      <c r="J8" s="12">
        <f t="shared" si="3"/>
        <v>18.5</v>
      </c>
      <c r="K8" s="12">
        <f t="shared" si="3"/>
        <v>15.725</v>
      </c>
      <c r="L8" s="13">
        <f t="shared" si="4"/>
        <v>3.0043828644139685</v>
      </c>
      <c r="M8" s="10">
        <v>7.5</v>
      </c>
      <c r="N8" s="11">
        <f t="shared" si="5"/>
        <v>6.375</v>
      </c>
      <c r="O8" s="10">
        <v>10</v>
      </c>
      <c r="P8" s="11">
        <f t="shared" si="6"/>
        <v>8.5</v>
      </c>
      <c r="Q8" s="10">
        <v>7</v>
      </c>
      <c r="R8" s="11">
        <f t="shared" si="7"/>
        <v>5.95</v>
      </c>
      <c r="S8" s="12">
        <f t="shared" si="8"/>
        <v>24.5</v>
      </c>
      <c r="T8" s="12">
        <f t="shared" si="8"/>
        <v>20.824999999999999</v>
      </c>
      <c r="U8" s="13">
        <f t="shared" si="9"/>
        <v>3.9787773069266068</v>
      </c>
      <c r="V8" s="10">
        <v>7</v>
      </c>
      <c r="W8" s="11">
        <f t="shared" si="10"/>
        <v>5.95</v>
      </c>
      <c r="X8" s="10">
        <v>6.5</v>
      </c>
      <c r="Y8" s="11">
        <f t="shared" si="11"/>
        <v>5.5250000000000004</v>
      </c>
      <c r="Z8" s="10">
        <v>7.5</v>
      </c>
      <c r="AA8" s="11">
        <f t="shared" si="12"/>
        <v>6.375</v>
      </c>
      <c r="AB8" s="12">
        <f t="shared" si="13"/>
        <v>21</v>
      </c>
      <c r="AC8" s="12">
        <f t="shared" si="13"/>
        <v>17.850000000000001</v>
      </c>
      <c r="AD8" s="13">
        <f t="shared" si="14"/>
        <v>3.4103805487942345</v>
      </c>
      <c r="AE8" s="10">
        <v>12</v>
      </c>
      <c r="AF8" s="11">
        <f t="shared" si="15"/>
        <v>10.199999999999999</v>
      </c>
      <c r="AG8" s="10">
        <v>6</v>
      </c>
      <c r="AH8" s="11">
        <f t="shared" si="16"/>
        <v>5.0999999999999996</v>
      </c>
      <c r="AI8" s="10">
        <v>9.5</v>
      </c>
      <c r="AJ8" s="11">
        <f t="shared" si="17"/>
        <v>8.0749999999999993</v>
      </c>
      <c r="AK8" s="12">
        <f t="shared" si="18"/>
        <v>27.5</v>
      </c>
      <c r="AL8" s="12">
        <f t="shared" si="18"/>
        <v>23.375</v>
      </c>
      <c r="AM8" s="13">
        <f t="shared" si="19"/>
        <v>4.4659745281829268</v>
      </c>
      <c r="AN8" s="14">
        <f t="shared" si="20"/>
        <v>91.5</v>
      </c>
      <c r="AO8" s="11">
        <f t="shared" si="21"/>
        <v>77.775000000000006</v>
      </c>
      <c r="AP8" s="15">
        <f t="shared" si="22"/>
        <v>15.725</v>
      </c>
      <c r="AQ8" s="16">
        <f t="shared" si="22"/>
        <v>3.0043828644139685</v>
      </c>
      <c r="AR8" s="17">
        <f t="shared" si="23"/>
        <v>36.549999999999997</v>
      </c>
      <c r="AS8" s="18">
        <f t="shared" si="23"/>
        <v>6.9831601713405753</v>
      </c>
      <c r="AT8" s="15">
        <f t="shared" si="24"/>
        <v>54.4</v>
      </c>
      <c r="AU8" s="16">
        <f t="shared" si="24"/>
        <v>10.393540720134808</v>
      </c>
      <c r="AV8" s="17">
        <f t="shared" si="25"/>
        <v>77.774999999999991</v>
      </c>
      <c r="AW8" s="18">
        <f t="shared" si="26"/>
        <v>14.859515248317736</v>
      </c>
    </row>
    <row r="9" spans="1:49" ht="21.75">
      <c r="A9" s="7" t="s">
        <v>115</v>
      </c>
      <c r="B9" s="8">
        <v>1412116</v>
      </c>
      <c r="C9" s="9">
        <v>12</v>
      </c>
      <c r="D9" s="10">
        <v>38.5</v>
      </c>
      <c r="E9" s="11">
        <f t="shared" si="0"/>
        <v>32.725000000000001</v>
      </c>
      <c r="F9" s="10">
        <v>40</v>
      </c>
      <c r="G9" s="11">
        <f t="shared" si="1"/>
        <v>34</v>
      </c>
      <c r="H9" s="10">
        <v>30</v>
      </c>
      <c r="I9" s="11">
        <f t="shared" si="2"/>
        <v>25.5</v>
      </c>
      <c r="J9" s="12">
        <f t="shared" si="3"/>
        <v>108.5</v>
      </c>
      <c r="K9" s="12">
        <f t="shared" si="3"/>
        <v>92.224999999999994</v>
      </c>
      <c r="L9" s="13">
        <f t="shared" si="4"/>
        <v>6.5309790413818689</v>
      </c>
      <c r="M9" s="10">
        <v>41</v>
      </c>
      <c r="N9" s="11">
        <f t="shared" si="5"/>
        <v>34.85</v>
      </c>
      <c r="O9" s="10">
        <v>43</v>
      </c>
      <c r="P9" s="11">
        <f t="shared" si="6"/>
        <v>36.549999999999997</v>
      </c>
      <c r="Q9" s="10">
        <v>39.5</v>
      </c>
      <c r="R9" s="11">
        <f t="shared" si="7"/>
        <v>33.575000000000003</v>
      </c>
      <c r="S9" s="12">
        <f t="shared" si="8"/>
        <v>123.5</v>
      </c>
      <c r="T9" s="12">
        <f t="shared" si="8"/>
        <v>104.97500000000001</v>
      </c>
      <c r="U9" s="13">
        <f t="shared" si="9"/>
        <v>7.4338793696835106</v>
      </c>
      <c r="V9" s="10">
        <v>45.5</v>
      </c>
      <c r="W9" s="11">
        <f t="shared" si="10"/>
        <v>38.674999999999997</v>
      </c>
      <c r="X9" s="10">
        <v>42.5</v>
      </c>
      <c r="Y9" s="11">
        <f t="shared" si="11"/>
        <v>36.125</v>
      </c>
      <c r="Z9" s="10">
        <v>44</v>
      </c>
      <c r="AA9" s="11">
        <f t="shared" si="12"/>
        <v>37.4</v>
      </c>
      <c r="AB9" s="12">
        <f t="shared" si="13"/>
        <v>132</v>
      </c>
      <c r="AC9" s="12">
        <f t="shared" si="13"/>
        <v>112.19999999999999</v>
      </c>
      <c r="AD9" s="13">
        <f t="shared" si="14"/>
        <v>7.9455228890544394</v>
      </c>
      <c r="AE9" s="10">
        <v>43</v>
      </c>
      <c r="AF9" s="11">
        <f t="shared" si="15"/>
        <v>36.549999999999997</v>
      </c>
      <c r="AG9" s="10">
        <v>41</v>
      </c>
      <c r="AH9" s="11">
        <f t="shared" si="16"/>
        <v>34.85</v>
      </c>
      <c r="AI9" s="10">
        <v>40</v>
      </c>
      <c r="AJ9" s="11">
        <f t="shared" si="17"/>
        <v>34</v>
      </c>
      <c r="AK9" s="12">
        <f t="shared" si="18"/>
        <v>124</v>
      </c>
      <c r="AL9" s="12">
        <f t="shared" si="18"/>
        <v>105.4</v>
      </c>
      <c r="AM9" s="13">
        <f t="shared" si="19"/>
        <v>7.4639760472935652</v>
      </c>
      <c r="AN9" s="14">
        <f t="shared" si="20"/>
        <v>488</v>
      </c>
      <c r="AO9" s="11">
        <f t="shared" si="21"/>
        <v>414.8</v>
      </c>
      <c r="AP9" s="15">
        <f t="shared" si="22"/>
        <v>92.224999999999994</v>
      </c>
      <c r="AQ9" s="16">
        <f t="shared" si="22"/>
        <v>6.5309790413818689</v>
      </c>
      <c r="AR9" s="17">
        <f t="shared" si="23"/>
        <v>197.2</v>
      </c>
      <c r="AS9" s="18">
        <f t="shared" si="23"/>
        <v>13.964858411065379</v>
      </c>
      <c r="AT9" s="15">
        <f t="shared" si="24"/>
        <v>309.39999999999998</v>
      </c>
      <c r="AU9" s="16">
        <f t="shared" si="24"/>
        <v>21.91038130011982</v>
      </c>
      <c r="AV9" s="17">
        <f t="shared" si="25"/>
        <v>414.80000000000007</v>
      </c>
      <c r="AW9" s="18">
        <f t="shared" si="26"/>
        <v>29.37435734741339</v>
      </c>
    </row>
    <row r="10" spans="1:49" ht="21.75">
      <c r="A10" s="7" t="s">
        <v>116</v>
      </c>
      <c r="B10" s="8">
        <v>318183</v>
      </c>
      <c r="C10" s="9">
        <v>12</v>
      </c>
      <c r="D10" s="10">
        <v>7.5</v>
      </c>
      <c r="E10" s="11">
        <f t="shared" si="0"/>
        <v>6.375</v>
      </c>
      <c r="F10" s="10">
        <v>6.5</v>
      </c>
      <c r="G10" s="11">
        <f t="shared" si="1"/>
        <v>5.5250000000000004</v>
      </c>
      <c r="H10" s="10">
        <v>5.5</v>
      </c>
      <c r="I10" s="11">
        <f t="shared" si="2"/>
        <v>4.6749999999999998</v>
      </c>
      <c r="J10" s="12">
        <f t="shared" si="3"/>
        <v>19.5</v>
      </c>
      <c r="K10" s="12">
        <f t="shared" si="3"/>
        <v>16.574999999999999</v>
      </c>
      <c r="L10" s="13">
        <f t="shared" si="4"/>
        <v>5.2092663655820699</v>
      </c>
      <c r="M10" s="10">
        <v>7.5</v>
      </c>
      <c r="N10" s="11">
        <f t="shared" si="5"/>
        <v>6.375</v>
      </c>
      <c r="O10" s="10">
        <v>6</v>
      </c>
      <c r="P10" s="11">
        <f t="shared" si="6"/>
        <v>5.0999999999999996</v>
      </c>
      <c r="Q10" s="10">
        <v>7</v>
      </c>
      <c r="R10" s="11">
        <f t="shared" si="7"/>
        <v>5.95</v>
      </c>
      <c r="S10" s="12">
        <f t="shared" si="8"/>
        <v>20.5</v>
      </c>
      <c r="T10" s="12">
        <f t="shared" si="8"/>
        <v>17.425000000000001</v>
      </c>
      <c r="U10" s="13">
        <f t="shared" si="9"/>
        <v>5.4764082304837149</v>
      </c>
      <c r="V10" s="10">
        <v>5</v>
      </c>
      <c r="W10" s="11">
        <f t="shared" si="10"/>
        <v>4.25</v>
      </c>
      <c r="X10" s="10">
        <v>5</v>
      </c>
      <c r="Y10" s="11">
        <f t="shared" si="11"/>
        <v>4.25</v>
      </c>
      <c r="Z10" s="10">
        <v>4</v>
      </c>
      <c r="AA10" s="11">
        <f t="shared" si="12"/>
        <v>3.4</v>
      </c>
      <c r="AB10" s="12">
        <f t="shared" si="13"/>
        <v>14</v>
      </c>
      <c r="AC10" s="12">
        <f t="shared" si="13"/>
        <v>11.9</v>
      </c>
      <c r="AD10" s="13">
        <f t="shared" si="14"/>
        <v>3.7399861086230253</v>
      </c>
      <c r="AE10" s="10">
        <v>5</v>
      </c>
      <c r="AF10" s="11">
        <f t="shared" si="15"/>
        <v>4.25</v>
      </c>
      <c r="AG10" s="10">
        <v>6.5</v>
      </c>
      <c r="AH10" s="11">
        <f t="shared" si="16"/>
        <v>5.5250000000000004</v>
      </c>
      <c r="AI10" s="10">
        <v>4</v>
      </c>
      <c r="AJ10" s="11">
        <f t="shared" si="17"/>
        <v>3.4</v>
      </c>
      <c r="AK10" s="12">
        <f t="shared" si="18"/>
        <v>15.5</v>
      </c>
      <c r="AL10" s="12">
        <f t="shared" si="18"/>
        <v>13.175000000000001</v>
      </c>
      <c r="AM10" s="13">
        <f t="shared" si="19"/>
        <v>4.1406989059754924</v>
      </c>
      <c r="AN10" s="14">
        <f t="shared" si="20"/>
        <v>69.5</v>
      </c>
      <c r="AO10" s="11">
        <f t="shared" si="21"/>
        <v>59.075000000000003</v>
      </c>
      <c r="AP10" s="15">
        <f t="shared" si="22"/>
        <v>16.574999999999999</v>
      </c>
      <c r="AQ10" s="16">
        <f t="shared" si="22"/>
        <v>5.2092663655820699</v>
      </c>
      <c r="AR10" s="17">
        <f t="shared" si="23"/>
        <v>34</v>
      </c>
      <c r="AS10" s="18">
        <f t="shared" si="23"/>
        <v>10.685674596065784</v>
      </c>
      <c r="AT10" s="15">
        <f t="shared" si="24"/>
        <v>45.900000000000006</v>
      </c>
      <c r="AU10" s="16">
        <f t="shared" si="24"/>
        <v>14.425660704688809</v>
      </c>
      <c r="AV10" s="17">
        <f t="shared" si="25"/>
        <v>59.075000000000003</v>
      </c>
      <c r="AW10" s="18">
        <f t="shared" si="26"/>
        <v>18.566359610664303</v>
      </c>
    </row>
    <row r="11" spans="1:49" ht="18.75">
      <c r="A11" s="25" t="s">
        <v>19</v>
      </c>
      <c r="B11" s="26">
        <f>SUM(B4:B10)</f>
        <v>4914400</v>
      </c>
      <c r="C11" s="27"/>
      <c r="D11" s="28">
        <f t="shared" ref="D11:I11" si="27">SUM(D4:D10)</f>
        <v>107.5</v>
      </c>
      <c r="E11" s="29">
        <f t="shared" si="27"/>
        <v>91.375</v>
      </c>
      <c r="F11" s="28">
        <f t="shared" si="27"/>
        <v>102.5</v>
      </c>
      <c r="G11" s="29">
        <f t="shared" si="27"/>
        <v>87.125</v>
      </c>
      <c r="H11" s="28">
        <f t="shared" si="27"/>
        <v>88.5</v>
      </c>
      <c r="I11" s="29">
        <f t="shared" si="27"/>
        <v>75.225000000000009</v>
      </c>
      <c r="J11" s="12">
        <f t="shared" si="3"/>
        <v>298.5</v>
      </c>
      <c r="K11" s="12">
        <f t="shared" si="3"/>
        <v>253.72500000000002</v>
      </c>
      <c r="L11" s="13">
        <f t="shared" si="4"/>
        <v>5.1628886537522387</v>
      </c>
      <c r="M11" s="28">
        <f t="shared" ref="M11:T11" si="28">SUM(M4:M10)</f>
        <v>113.5</v>
      </c>
      <c r="N11" s="29">
        <f t="shared" si="28"/>
        <v>96.474999999999994</v>
      </c>
      <c r="O11" s="28">
        <f t="shared" si="28"/>
        <v>117.5</v>
      </c>
      <c r="P11" s="29">
        <f t="shared" si="28"/>
        <v>99.875</v>
      </c>
      <c r="Q11" s="28">
        <f t="shared" si="28"/>
        <v>112.5</v>
      </c>
      <c r="R11" s="29">
        <f t="shared" si="28"/>
        <v>95.625000000000014</v>
      </c>
      <c r="S11" s="12">
        <f t="shared" si="28"/>
        <v>343.5</v>
      </c>
      <c r="T11" s="12">
        <f t="shared" si="28"/>
        <v>291.97500000000002</v>
      </c>
      <c r="U11" s="13">
        <f t="shared" si="9"/>
        <v>5.9412135764284564</v>
      </c>
      <c r="V11" s="28">
        <f t="shared" ref="V11:AC11" si="29">SUM(V4:V10)</f>
        <v>112.5</v>
      </c>
      <c r="W11" s="29">
        <f t="shared" si="29"/>
        <v>95.625</v>
      </c>
      <c r="X11" s="28">
        <f t="shared" si="29"/>
        <v>108.5</v>
      </c>
      <c r="Y11" s="29">
        <f t="shared" si="29"/>
        <v>92.224999999999994</v>
      </c>
      <c r="Z11" s="28">
        <f t="shared" si="29"/>
        <v>109</v>
      </c>
      <c r="AA11" s="29">
        <f t="shared" si="29"/>
        <v>92.65</v>
      </c>
      <c r="AB11" s="12">
        <f t="shared" si="29"/>
        <v>330</v>
      </c>
      <c r="AC11" s="12">
        <f t="shared" si="29"/>
        <v>280.49999999999994</v>
      </c>
      <c r="AD11" s="13">
        <f t="shared" si="14"/>
        <v>5.70771609962559</v>
      </c>
      <c r="AE11" s="28">
        <f t="shared" ref="AE11:AJ11" si="30">SUM(AE4:AE10)</f>
        <v>111.5</v>
      </c>
      <c r="AF11" s="29">
        <f t="shared" si="30"/>
        <v>94.774999999999991</v>
      </c>
      <c r="AG11" s="28">
        <f t="shared" si="30"/>
        <v>122.5</v>
      </c>
      <c r="AH11" s="29">
        <f t="shared" si="30"/>
        <v>104.12500000000001</v>
      </c>
      <c r="AI11" s="28">
        <f t="shared" si="30"/>
        <v>104</v>
      </c>
      <c r="AJ11" s="29">
        <f t="shared" si="30"/>
        <v>88.4</v>
      </c>
      <c r="AK11" s="12">
        <f t="shared" si="18"/>
        <v>338</v>
      </c>
      <c r="AL11" s="12">
        <f t="shared" si="18"/>
        <v>287.3</v>
      </c>
      <c r="AM11" s="13">
        <f t="shared" si="19"/>
        <v>5.8460849747680284</v>
      </c>
      <c r="AN11" s="30">
        <f t="shared" si="20"/>
        <v>1310</v>
      </c>
      <c r="AO11" s="11">
        <f>AN11-(AN11*15/100)</f>
        <v>1113.5</v>
      </c>
      <c r="AP11" s="15">
        <f t="shared" si="22"/>
        <v>253.72500000000002</v>
      </c>
      <c r="AQ11" s="16">
        <f t="shared" si="22"/>
        <v>5.1628886537522387</v>
      </c>
      <c r="AR11" s="17">
        <f t="shared" si="23"/>
        <v>545.70000000000005</v>
      </c>
      <c r="AS11" s="18">
        <f t="shared" si="23"/>
        <v>11.104102230180695</v>
      </c>
      <c r="AT11" s="15">
        <f t="shared" si="24"/>
        <v>826.19999999999993</v>
      </c>
      <c r="AU11" s="16">
        <f t="shared" si="24"/>
        <v>16.811818329806286</v>
      </c>
      <c r="AV11" s="17">
        <f t="shared" si="25"/>
        <v>1113.5</v>
      </c>
      <c r="AW11" s="18">
        <f t="shared" si="26"/>
        <v>22.657903304574312</v>
      </c>
    </row>
  </sheetData>
  <mergeCells count="34">
    <mergeCell ref="L1:L3"/>
    <mergeCell ref="T1:T3"/>
    <mergeCell ref="U1:U3"/>
    <mergeCell ref="A1:A3"/>
    <mergeCell ref="B1:B3"/>
    <mergeCell ref="C1:C3"/>
    <mergeCell ref="K1:K3"/>
    <mergeCell ref="AB1:AB3"/>
    <mergeCell ref="AM1:AM3"/>
    <mergeCell ref="AC1:AC3"/>
    <mergeCell ref="AD1:AD3"/>
    <mergeCell ref="AL1:AL3"/>
    <mergeCell ref="AE1:AJ1"/>
    <mergeCell ref="AV2:AW2"/>
    <mergeCell ref="AK1:AK3"/>
    <mergeCell ref="AN1:AO2"/>
    <mergeCell ref="AP1:AW1"/>
    <mergeCell ref="D2:E2"/>
    <mergeCell ref="F2:G2"/>
    <mergeCell ref="H2:I2"/>
    <mergeCell ref="V2:W2"/>
    <mergeCell ref="X2:Y2"/>
    <mergeCell ref="Z2:AA2"/>
    <mergeCell ref="AE2:AF2"/>
    <mergeCell ref="D1:I1"/>
    <mergeCell ref="J1:J3"/>
    <mergeCell ref="M1:R1"/>
    <mergeCell ref="S1:S3"/>
    <mergeCell ref="V1:AA1"/>
    <mergeCell ref="AG2:AH2"/>
    <mergeCell ref="AI2:AJ2"/>
    <mergeCell ref="AP2:AQ2"/>
    <mergeCell ref="AR2:AS2"/>
    <mergeCell ref="AT2:AU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"/>
  <sheetViews>
    <sheetView tabSelected="1" workbookViewId="0">
      <selection activeCell="H25" sqref="H25"/>
    </sheetView>
  </sheetViews>
  <sheetFormatPr defaultRowHeight="15"/>
  <cols>
    <col min="2" max="2" width="16" customWidth="1"/>
    <col min="49" max="49" width="11.28515625" customWidth="1"/>
  </cols>
  <sheetData>
    <row r="1" spans="1:49" ht="21">
      <c r="A1" s="45" t="s">
        <v>0</v>
      </c>
      <c r="B1" s="31" t="s">
        <v>1</v>
      </c>
      <c r="C1" s="46" t="s">
        <v>2</v>
      </c>
      <c r="D1" s="34" t="s">
        <v>3</v>
      </c>
      <c r="E1" s="34"/>
      <c r="F1" s="34"/>
      <c r="G1" s="34"/>
      <c r="H1" s="34"/>
      <c r="I1" s="34"/>
      <c r="J1" s="31" t="s">
        <v>4</v>
      </c>
      <c r="K1" s="31" t="s">
        <v>5</v>
      </c>
      <c r="L1" s="31" t="s">
        <v>6</v>
      </c>
      <c r="M1" s="34" t="s">
        <v>7</v>
      </c>
      <c r="N1" s="34"/>
      <c r="O1" s="34"/>
      <c r="P1" s="34"/>
      <c r="Q1" s="34"/>
      <c r="R1" s="34"/>
      <c r="S1" s="31" t="s">
        <v>8</v>
      </c>
      <c r="T1" s="31" t="s">
        <v>9</v>
      </c>
      <c r="U1" s="31" t="s">
        <v>10</v>
      </c>
      <c r="V1" s="34" t="s">
        <v>11</v>
      </c>
      <c r="W1" s="34"/>
      <c r="X1" s="34"/>
      <c r="Y1" s="34"/>
      <c r="Z1" s="34"/>
      <c r="AA1" s="34"/>
      <c r="AB1" s="31" t="s">
        <v>12</v>
      </c>
      <c r="AC1" s="31" t="s">
        <v>13</v>
      </c>
      <c r="AD1" s="31" t="s">
        <v>14</v>
      </c>
      <c r="AE1" s="34" t="s">
        <v>15</v>
      </c>
      <c r="AF1" s="34"/>
      <c r="AG1" s="34"/>
      <c r="AH1" s="34"/>
      <c r="AI1" s="34"/>
      <c r="AJ1" s="34"/>
      <c r="AK1" s="31" t="s">
        <v>16</v>
      </c>
      <c r="AL1" s="31" t="s">
        <v>17</v>
      </c>
      <c r="AM1" s="31" t="s">
        <v>18</v>
      </c>
      <c r="AN1" s="39" t="s">
        <v>19</v>
      </c>
      <c r="AO1" s="39"/>
      <c r="AP1" s="40" t="s">
        <v>20</v>
      </c>
      <c r="AQ1" s="41"/>
      <c r="AR1" s="41"/>
      <c r="AS1" s="41"/>
      <c r="AT1" s="41"/>
      <c r="AU1" s="41"/>
      <c r="AV1" s="41"/>
      <c r="AW1" s="42"/>
    </row>
    <row r="2" spans="1:49" ht="18.75">
      <c r="A2" s="45"/>
      <c r="B2" s="32"/>
      <c r="C2" s="47"/>
      <c r="D2" s="35" t="s">
        <v>21</v>
      </c>
      <c r="E2" s="35"/>
      <c r="F2" s="35" t="s">
        <v>22</v>
      </c>
      <c r="G2" s="35"/>
      <c r="H2" s="35" t="s">
        <v>23</v>
      </c>
      <c r="I2" s="35"/>
      <c r="J2" s="32"/>
      <c r="K2" s="32"/>
      <c r="L2" s="32"/>
      <c r="M2" s="1" t="s">
        <v>24</v>
      </c>
      <c r="N2" s="2"/>
      <c r="O2" s="1" t="s">
        <v>25</v>
      </c>
      <c r="P2" s="2"/>
      <c r="Q2" s="1" t="s">
        <v>26</v>
      </c>
      <c r="R2" s="2"/>
      <c r="S2" s="32"/>
      <c r="T2" s="32"/>
      <c r="U2" s="32"/>
      <c r="V2" s="35" t="s">
        <v>27</v>
      </c>
      <c r="W2" s="35"/>
      <c r="X2" s="35" t="s">
        <v>28</v>
      </c>
      <c r="Y2" s="35"/>
      <c r="Z2" s="35" t="s">
        <v>29</v>
      </c>
      <c r="AA2" s="35"/>
      <c r="AB2" s="32"/>
      <c r="AC2" s="32"/>
      <c r="AD2" s="32"/>
      <c r="AE2" s="35" t="s">
        <v>30</v>
      </c>
      <c r="AF2" s="35"/>
      <c r="AG2" s="35" t="s">
        <v>31</v>
      </c>
      <c r="AH2" s="35"/>
      <c r="AI2" s="35" t="s">
        <v>32</v>
      </c>
      <c r="AJ2" s="35"/>
      <c r="AK2" s="32"/>
      <c r="AL2" s="32"/>
      <c r="AM2" s="32"/>
      <c r="AN2" s="39"/>
      <c r="AO2" s="39"/>
      <c r="AP2" s="36" t="s">
        <v>33</v>
      </c>
      <c r="AQ2" s="37"/>
      <c r="AR2" s="43" t="s">
        <v>34</v>
      </c>
      <c r="AS2" s="44"/>
      <c r="AT2" s="36" t="s">
        <v>35</v>
      </c>
      <c r="AU2" s="37"/>
      <c r="AV2" s="38" t="s">
        <v>36</v>
      </c>
      <c r="AW2" s="38"/>
    </row>
    <row r="3" spans="1:49" ht="37.5">
      <c r="A3" s="45"/>
      <c r="B3" s="33"/>
      <c r="C3" s="48"/>
      <c r="D3" s="3" t="s">
        <v>37</v>
      </c>
      <c r="E3" s="4" t="s">
        <v>38</v>
      </c>
      <c r="F3" s="3" t="s">
        <v>37</v>
      </c>
      <c r="G3" s="4" t="s">
        <v>38</v>
      </c>
      <c r="H3" s="3" t="s">
        <v>37</v>
      </c>
      <c r="I3" s="4" t="s">
        <v>38</v>
      </c>
      <c r="J3" s="33"/>
      <c r="K3" s="33"/>
      <c r="L3" s="33"/>
      <c r="M3" s="3" t="s">
        <v>37</v>
      </c>
      <c r="N3" s="4" t="s">
        <v>38</v>
      </c>
      <c r="O3" s="3" t="s">
        <v>37</v>
      </c>
      <c r="P3" s="4" t="s">
        <v>38</v>
      </c>
      <c r="Q3" s="3" t="s">
        <v>37</v>
      </c>
      <c r="R3" s="4" t="s">
        <v>38</v>
      </c>
      <c r="S3" s="33"/>
      <c r="T3" s="33"/>
      <c r="U3" s="33"/>
      <c r="V3" s="3" t="s">
        <v>37</v>
      </c>
      <c r="W3" s="4" t="s">
        <v>38</v>
      </c>
      <c r="X3" s="3" t="s">
        <v>37</v>
      </c>
      <c r="Y3" s="4" t="s">
        <v>38</v>
      </c>
      <c r="Z3" s="3" t="s">
        <v>37</v>
      </c>
      <c r="AA3" s="4" t="s">
        <v>38</v>
      </c>
      <c r="AB3" s="33"/>
      <c r="AC3" s="33"/>
      <c r="AD3" s="33"/>
      <c r="AE3" s="3" t="s">
        <v>37</v>
      </c>
      <c r="AF3" s="4" t="s">
        <v>38</v>
      </c>
      <c r="AG3" s="3" t="s">
        <v>37</v>
      </c>
      <c r="AH3" s="4" t="s">
        <v>38</v>
      </c>
      <c r="AI3" s="3" t="s">
        <v>37</v>
      </c>
      <c r="AJ3" s="4" t="s">
        <v>38</v>
      </c>
      <c r="AK3" s="33"/>
      <c r="AL3" s="33"/>
      <c r="AM3" s="33"/>
      <c r="AN3" s="3" t="s">
        <v>37</v>
      </c>
      <c r="AO3" s="4" t="s">
        <v>38</v>
      </c>
      <c r="AP3" s="5" t="s">
        <v>39</v>
      </c>
      <c r="AQ3" s="5" t="s">
        <v>40</v>
      </c>
      <c r="AR3" s="6" t="s">
        <v>39</v>
      </c>
      <c r="AS3" s="6" t="s">
        <v>40</v>
      </c>
      <c r="AT3" s="5" t="s">
        <v>39</v>
      </c>
      <c r="AU3" s="5" t="s">
        <v>40</v>
      </c>
      <c r="AV3" s="6" t="s">
        <v>39</v>
      </c>
      <c r="AW3" s="6" t="s">
        <v>40</v>
      </c>
    </row>
    <row r="4" spans="1:49" ht="21.75">
      <c r="A4" s="21" t="s">
        <v>117</v>
      </c>
      <c r="B4" s="8">
        <v>5586320</v>
      </c>
      <c r="C4" s="9">
        <v>13</v>
      </c>
      <c r="D4" s="10">
        <v>72</v>
      </c>
      <c r="E4" s="11">
        <f t="shared" ref="E4" si="0">D4-(D4*15/100)</f>
        <v>61.2</v>
      </c>
      <c r="F4" s="10">
        <v>67.5</v>
      </c>
      <c r="G4" s="11">
        <f t="shared" ref="G4" si="1">F4-(F4*15/100)</f>
        <v>57.375</v>
      </c>
      <c r="H4" s="10">
        <v>81.5</v>
      </c>
      <c r="I4" s="11">
        <f t="shared" ref="I4" si="2">H4-(H4*15/100)</f>
        <v>69.275000000000006</v>
      </c>
      <c r="J4" s="12">
        <f t="shared" ref="J4:K5" si="3">SUM(D4,F4,H4)</f>
        <v>221</v>
      </c>
      <c r="K4" s="12">
        <f t="shared" si="3"/>
        <v>187.85000000000002</v>
      </c>
      <c r="L4" s="13">
        <f t="shared" ref="L4:L5" si="4">(SUM(E4,G4,I4))/$B4*100000</f>
        <v>3.3626788297125838</v>
      </c>
      <c r="M4" s="10">
        <v>76.5</v>
      </c>
      <c r="N4" s="11">
        <f t="shared" ref="N4" si="5">M4-(M4*15/100)</f>
        <v>65.025000000000006</v>
      </c>
      <c r="O4" s="10">
        <v>61</v>
      </c>
      <c r="P4" s="11">
        <f t="shared" ref="P4" si="6">O4-(O4*15/100)</f>
        <v>51.85</v>
      </c>
      <c r="Q4" s="10">
        <v>77</v>
      </c>
      <c r="R4" s="11">
        <f t="shared" ref="R4" si="7">Q4-(Q4*15/100)</f>
        <v>65.45</v>
      </c>
      <c r="S4" s="12">
        <f t="shared" ref="S4:T4" si="8">SUM(M4,O4,Q4)</f>
        <v>214.5</v>
      </c>
      <c r="T4" s="12">
        <f t="shared" si="8"/>
        <v>182.32499999999999</v>
      </c>
      <c r="U4" s="13">
        <f t="shared" ref="U4:U5" si="9">(SUM(N4,P4,R4))/$B4*100000</f>
        <v>3.2637765111916255</v>
      </c>
      <c r="V4" s="10">
        <v>71</v>
      </c>
      <c r="W4" s="11">
        <f t="shared" ref="W4" si="10">V4-(V4*15/100)</f>
        <v>60.35</v>
      </c>
      <c r="X4" s="10">
        <v>63.5</v>
      </c>
      <c r="Y4" s="11">
        <f t="shared" ref="Y4" si="11">X4-(X4*15/100)</f>
        <v>53.975000000000001</v>
      </c>
      <c r="Z4" s="10">
        <v>69</v>
      </c>
      <c r="AA4" s="11">
        <f t="shared" ref="AA4" si="12">Z4-(Z4*15/100)</f>
        <v>58.65</v>
      </c>
      <c r="AB4" s="12">
        <f t="shared" ref="AB4:AC4" si="13">SUM(V4,X4,Z4)</f>
        <v>203.5</v>
      </c>
      <c r="AC4" s="12">
        <f t="shared" si="13"/>
        <v>172.97499999999999</v>
      </c>
      <c r="AD4" s="13">
        <f t="shared" ref="AD4:AD5" si="14">(SUM(W4,Y4,AA4))/$B4*100000</f>
        <v>3.0964033567715417</v>
      </c>
      <c r="AE4" s="10">
        <v>70.5</v>
      </c>
      <c r="AF4" s="11">
        <f t="shared" ref="AF4" si="15">AE4-(AE4*15/100)</f>
        <v>59.924999999999997</v>
      </c>
      <c r="AG4" s="10">
        <v>57</v>
      </c>
      <c r="AH4" s="11">
        <f t="shared" ref="AH4" si="16">AG4-(AG4*15/100)</f>
        <v>48.45</v>
      </c>
      <c r="AI4" s="10">
        <v>62.5</v>
      </c>
      <c r="AJ4" s="11">
        <f t="shared" ref="AJ4" si="17">AI4-(AI4*15/100)</f>
        <v>53.125</v>
      </c>
      <c r="AK4" s="12">
        <f t="shared" ref="AK4:AL5" si="18">SUM(AE4,AG4,AI4)</f>
        <v>190</v>
      </c>
      <c r="AL4" s="12">
        <f t="shared" si="18"/>
        <v>161.5</v>
      </c>
      <c r="AM4" s="13">
        <f t="shared" ref="AM4:AM5" si="19">(SUM(AF4,AH4,AJ4))/$B4*100000</f>
        <v>2.8909908490741669</v>
      </c>
      <c r="AN4" s="24">
        <f t="shared" ref="AN4:AN5" si="20">M4+O4+Q4+V4+X4+Z4+AE4+AG4+AI4+D4+F4+H4</f>
        <v>829</v>
      </c>
      <c r="AO4" s="11">
        <f>AN4-(AN4*35/100)</f>
        <v>538.85</v>
      </c>
      <c r="AP4" s="15">
        <f t="shared" ref="AP4:AQ5" si="21">SUM(K4)</f>
        <v>187.85000000000002</v>
      </c>
      <c r="AQ4" s="16">
        <f t="shared" si="21"/>
        <v>3.3626788297125838</v>
      </c>
      <c r="AR4" s="17">
        <f t="shared" ref="AR4:AS5" si="22">SUM(T4,K4)</f>
        <v>370.17500000000001</v>
      </c>
      <c r="AS4" s="18">
        <f t="shared" si="22"/>
        <v>6.6264553409042097</v>
      </c>
      <c r="AT4" s="15">
        <f t="shared" ref="AT4:AU5" si="23">SUM(T4,AC4,K4)</f>
        <v>543.15</v>
      </c>
      <c r="AU4" s="16">
        <f t="shared" si="23"/>
        <v>9.7228586976757505</v>
      </c>
      <c r="AV4" s="17">
        <f t="shared" ref="AV4:AV5" si="24">SUM(T4,AC4,AL4,K4)</f>
        <v>704.65</v>
      </c>
      <c r="AW4" s="18">
        <f t="shared" ref="AW4:AW5" si="25">(SUM(N4,P4,R4,W4,Y4,AA4,AF4,AH4,AJ4,E4,G4,I4))/B4*100000</f>
        <v>12.613849546749917</v>
      </c>
    </row>
    <row r="5" spans="1:49" ht="18.75">
      <c r="A5" s="25" t="s">
        <v>19</v>
      </c>
      <c r="B5" s="26">
        <f>SUM(B4:B4)</f>
        <v>5586320</v>
      </c>
      <c r="C5" s="27"/>
      <c r="D5" s="28">
        <f t="shared" ref="D5:I5" si="26">SUM(D4:D4)</f>
        <v>72</v>
      </c>
      <c r="E5" s="29">
        <f t="shared" si="26"/>
        <v>61.2</v>
      </c>
      <c r="F5" s="28">
        <f t="shared" si="26"/>
        <v>67.5</v>
      </c>
      <c r="G5" s="29">
        <f t="shared" si="26"/>
        <v>57.375</v>
      </c>
      <c r="H5" s="28">
        <f t="shared" si="26"/>
        <v>81.5</v>
      </c>
      <c r="I5" s="29">
        <f t="shared" si="26"/>
        <v>69.275000000000006</v>
      </c>
      <c r="J5" s="12">
        <f t="shared" si="3"/>
        <v>221</v>
      </c>
      <c r="K5" s="12">
        <f t="shared" si="3"/>
        <v>187.85000000000002</v>
      </c>
      <c r="L5" s="13">
        <f t="shared" si="4"/>
        <v>3.3626788297125838</v>
      </c>
      <c r="M5" s="28">
        <f t="shared" ref="M5:T5" si="27">SUM(M4:M4)</f>
        <v>76.5</v>
      </c>
      <c r="N5" s="29">
        <f t="shared" si="27"/>
        <v>65.025000000000006</v>
      </c>
      <c r="O5" s="28">
        <f t="shared" si="27"/>
        <v>61</v>
      </c>
      <c r="P5" s="29">
        <f t="shared" si="27"/>
        <v>51.85</v>
      </c>
      <c r="Q5" s="28">
        <f t="shared" si="27"/>
        <v>77</v>
      </c>
      <c r="R5" s="29">
        <f t="shared" si="27"/>
        <v>65.45</v>
      </c>
      <c r="S5" s="12">
        <f t="shared" si="27"/>
        <v>214.5</v>
      </c>
      <c r="T5" s="12">
        <f t="shared" si="27"/>
        <v>182.32499999999999</v>
      </c>
      <c r="U5" s="13">
        <f t="shared" si="9"/>
        <v>3.2637765111916255</v>
      </c>
      <c r="V5" s="28">
        <f t="shared" ref="V5:AC5" si="28">SUM(V4:V4)</f>
        <v>71</v>
      </c>
      <c r="W5" s="29">
        <f t="shared" si="28"/>
        <v>60.35</v>
      </c>
      <c r="X5" s="28">
        <f t="shared" si="28"/>
        <v>63.5</v>
      </c>
      <c r="Y5" s="29">
        <f t="shared" si="28"/>
        <v>53.975000000000001</v>
      </c>
      <c r="Z5" s="28">
        <f t="shared" si="28"/>
        <v>69</v>
      </c>
      <c r="AA5" s="29">
        <f t="shared" si="28"/>
        <v>58.65</v>
      </c>
      <c r="AB5" s="12">
        <f t="shared" si="28"/>
        <v>203.5</v>
      </c>
      <c r="AC5" s="12">
        <f t="shared" si="28"/>
        <v>172.97499999999999</v>
      </c>
      <c r="AD5" s="13">
        <f t="shared" si="14"/>
        <v>3.0964033567715417</v>
      </c>
      <c r="AE5" s="28">
        <f t="shared" ref="AE5:AJ5" si="29">SUM(AE4:AE4)</f>
        <v>70.5</v>
      </c>
      <c r="AF5" s="29">
        <f t="shared" si="29"/>
        <v>59.924999999999997</v>
      </c>
      <c r="AG5" s="28">
        <f t="shared" si="29"/>
        <v>57</v>
      </c>
      <c r="AH5" s="29">
        <f t="shared" si="29"/>
        <v>48.45</v>
      </c>
      <c r="AI5" s="28">
        <f t="shared" si="29"/>
        <v>62.5</v>
      </c>
      <c r="AJ5" s="29">
        <f t="shared" si="29"/>
        <v>53.125</v>
      </c>
      <c r="AK5" s="12">
        <f t="shared" si="18"/>
        <v>190</v>
      </c>
      <c r="AL5" s="12">
        <f t="shared" si="18"/>
        <v>161.5</v>
      </c>
      <c r="AM5" s="13">
        <f t="shared" si="19"/>
        <v>2.8909908490741669</v>
      </c>
      <c r="AN5" s="30">
        <f t="shared" si="20"/>
        <v>829</v>
      </c>
      <c r="AO5" s="11">
        <f>AN5-(AN5*15/100)</f>
        <v>704.65</v>
      </c>
      <c r="AP5" s="15">
        <f t="shared" si="21"/>
        <v>187.85000000000002</v>
      </c>
      <c r="AQ5" s="16">
        <f t="shared" si="21"/>
        <v>3.3626788297125838</v>
      </c>
      <c r="AR5" s="17">
        <f t="shared" si="22"/>
        <v>370.17500000000001</v>
      </c>
      <c r="AS5" s="18">
        <f t="shared" si="22"/>
        <v>6.6264553409042097</v>
      </c>
      <c r="AT5" s="15">
        <f t="shared" si="23"/>
        <v>543.15</v>
      </c>
      <c r="AU5" s="16">
        <f t="shared" si="23"/>
        <v>9.7228586976757505</v>
      </c>
      <c r="AV5" s="17">
        <f t="shared" si="24"/>
        <v>704.65</v>
      </c>
      <c r="AW5" s="18">
        <f t="shared" si="25"/>
        <v>12.613849546749917</v>
      </c>
    </row>
  </sheetData>
  <mergeCells count="34">
    <mergeCell ref="AK1:AK3"/>
    <mergeCell ref="L1:L3"/>
    <mergeCell ref="M1:R1"/>
    <mergeCell ref="S1:S3"/>
    <mergeCell ref="T1:T3"/>
    <mergeCell ref="A1:A3"/>
    <mergeCell ref="B1:B3"/>
    <mergeCell ref="C1:C3"/>
    <mergeCell ref="D1:I1"/>
    <mergeCell ref="J1:J3"/>
    <mergeCell ref="AD1:AD3"/>
    <mergeCell ref="AE1:AJ1"/>
    <mergeCell ref="AE2:AF2"/>
    <mergeCell ref="AG2:AH2"/>
    <mergeCell ref="AI2:AJ2"/>
    <mergeCell ref="Z2:AA2"/>
    <mergeCell ref="U1:U3"/>
    <mergeCell ref="V1:AA1"/>
    <mergeCell ref="AB1:AB3"/>
    <mergeCell ref="AC1:AC3"/>
    <mergeCell ref="D2:E2"/>
    <mergeCell ref="F2:G2"/>
    <mergeCell ref="H2:I2"/>
    <mergeCell ref="V2:W2"/>
    <mergeCell ref="X2:Y2"/>
    <mergeCell ref="K1:K3"/>
    <mergeCell ref="AP2:AQ2"/>
    <mergeCell ref="AR2:AS2"/>
    <mergeCell ref="AT2:AU2"/>
    <mergeCell ref="AV2:AW2"/>
    <mergeCell ref="AL1:AL3"/>
    <mergeCell ref="AM1:AM3"/>
    <mergeCell ref="AN1:AO2"/>
    <mergeCell ref="AP1:AW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"/>
  <sheetViews>
    <sheetView workbookViewId="0">
      <selection activeCell="E27" sqref="E27"/>
    </sheetView>
  </sheetViews>
  <sheetFormatPr defaultRowHeight="15"/>
  <cols>
    <col min="2" max="2" width="16" customWidth="1"/>
    <col min="49" max="49" width="11.28515625" customWidth="1"/>
  </cols>
  <sheetData>
    <row r="1" spans="1:49" ht="21">
      <c r="A1" s="45" t="s">
        <v>0</v>
      </c>
      <c r="B1" s="31" t="s">
        <v>1</v>
      </c>
      <c r="C1" s="46" t="s">
        <v>2</v>
      </c>
      <c r="D1" s="34" t="s">
        <v>3</v>
      </c>
      <c r="E1" s="34"/>
      <c r="F1" s="34"/>
      <c r="G1" s="34"/>
      <c r="H1" s="34"/>
      <c r="I1" s="34"/>
      <c r="J1" s="31" t="s">
        <v>4</v>
      </c>
      <c r="K1" s="31" t="s">
        <v>5</v>
      </c>
      <c r="L1" s="31" t="s">
        <v>6</v>
      </c>
      <c r="M1" s="34" t="s">
        <v>7</v>
      </c>
      <c r="N1" s="34"/>
      <c r="O1" s="34"/>
      <c r="P1" s="34"/>
      <c r="Q1" s="34"/>
      <c r="R1" s="34"/>
      <c r="S1" s="31" t="s">
        <v>8</v>
      </c>
      <c r="T1" s="31" t="s">
        <v>9</v>
      </c>
      <c r="U1" s="31" t="s">
        <v>10</v>
      </c>
      <c r="V1" s="34" t="s">
        <v>11</v>
      </c>
      <c r="W1" s="34"/>
      <c r="X1" s="34"/>
      <c r="Y1" s="34"/>
      <c r="Z1" s="34"/>
      <c r="AA1" s="34"/>
      <c r="AB1" s="31" t="s">
        <v>12</v>
      </c>
      <c r="AC1" s="31" t="s">
        <v>13</v>
      </c>
      <c r="AD1" s="31" t="s">
        <v>14</v>
      </c>
      <c r="AE1" s="34" t="s">
        <v>15</v>
      </c>
      <c r="AF1" s="34"/>
      <c r="AG1" s="34"/>
      <c r="AH1" s="34"/>
      <c r="AI1" s="34"/>
      <c r="AJ1" s="34"/>
      <c r="AK1" s="31" t="s">
        <v>16</v>
      </c>
      <c r="AL1" s="31" t="s">
        <v>17</v>
      </c>
      <c r="AM1" s="31" t="s">
        <v>18</v>
      </c>
      <c r="AN1" s="39" t="s">
        <v>19</v>
      </c>
      <c r="AO1" s="39"/>
      <c r="AP1" s="40" t="s">
        <v>20</v>
      </c>
      <c r="AQ1" s="41"/>
      <c r="AR1" s="41"/>
      <c r="AS1" s="41"/>
      <c r="AT1" s="41"/>
      <c r="AU1" s="41"/>
      <c r="AV1" s="41"/>
      <c r="AW1" s="42"/>
    </row>
    <row r="2" spans="1:49" ht="18.75">
      <c r="A2" s="45"/>
      <c r="B2" s="32"/>
      <c r="C2" s="47"/>
      <c r="D2" s="35" t="s">
        <v>21</v>
      </c>
      <c r="E2" s="35"/>
      <c r="F2" s="35" t="s">
        <v>22</v>
      </c>
      <c r="G2" s="35"/>
      <c r="H2" s="35" t="s">
        <v>23</v>
      </c>
      <c r="I2" s="35"/>
      <c r="J2" s="32"/>
      <c r="K2" s="32"/>
      <c r="L2" s="32"/>
      <c r="M2" s="1" t="s">
        <v>24</v>
      </c>
      <c r="N2" s="2"/>
      <c r="O2" s="1" t="s">
        <v>25</v>
      </c>
      <c r="P2" s="2"/>
      <c r="Q2" s="1" t="s">
        <v>26</v>
      </c>
      <c r="R2" s="2"/>
      <c r="S2" s="32"/>
      <c r="T2" s="32"/>
      <c r="U2" s="32"/>
      <c r="V2" s="35" t="s">
        <v>27</v>
      </c>
      <c r="W2" s="35"/>
      <c r="X2" s="35" t="s">
        <v>28</v>
      </c>
      <c r="Y2" s="35"/>
      <c r="Z2" s="35" t="s">
        <v>29</v>
      </c>
      <c r="AA2" s="35"/>
      <c r="AB2" s="32"/>
      <c r="AC2" s="32"/>
      <c r="AD2" s="32"/>
      <c r="AE2" s="35" t="s">
        <v>30</v>
      </c>
      <c r="AF2" s="35"/>
      <c r="AG2" s="35" t="s">
        <v>31</v>
      </c>
      <c r="AH2" s="35"/>
      <c r="AI2" s="35" t="s">
        <v>32</v>
      </c>
      <c r="AJ2" s="35"/>
      <c r="AK2" s="32"/>
      <c r="AL2" s="32"/>
      <c r="AM2" s="32"/>
      <c r="AN2" s="39"/>
      <c r="AO2" s="39"/>
      <c r="AP2" s="36" t="s">
        <v>33</v>
      </c>
      <c r="AQ2" s="37"/>
      <c r="AR2" s="43" t="s">
        <v>34</v>
      </c>
      <c r="AS2" s="44"/>
      <c r="AT2" s="36" t="s">
        <v>35</v>
      </c>
      <c r="AU2" s="37"/>
      <c r="AV2" s="38" t="s">
        <v>36</v>
      </c>
      <c r="AW2" s="38"/>
    </row>
    <row r="3" spans="1:49" ht="37.5">
      <c r="A3" s="45"/>
      <c r="B3" s="33"/>
      <c r="C3" s="48"/>
      <c r="D3" s="3" t="s">
        <v>37</v>
      </c>
      <c r="E3" s="4" t="s">
        <v>38</v>
      </c>
      <c r="F3" s="3" t="s">
        <v>37</v>
      </c>
      <c r="G3" s="4" t="s">
        <v>38</v>
      </c>
      <c r="H3" s="3" t="s">
        <v>37</v>
      </c>
      <c r="I3" s="4" t="s">
        <v>38</v>
      </c>
      <c r="J3" s="33"/>
      <c r="K3" s="33"/>
      <c r="L3" s="33"/>
      <c r="M3" s="3" t="s">
        <v>37</v>
      </c>
      <c r="N3" s="4" t="s">
        <v>38</v>
      </c>
      <c r="O3" s="3" t="s">
        <v>37</v>
      </c>
      <c r="P3" s="4" t="s">
        <v>38</v>
      </c>
      <c r="Q3" s="3" t="s">
        <v>37</v>
      </c>
      <c r="R3" s="4" t="s">
        <v>38</v>
      </c>
      <c r="S3" s="33"/>
      <c r="T3" s="33"/>
      <c r="U3" s="33"/>
      <c r="V3" s="3" t="s">
        <v>37</v>
      </c>
      <c r="W3" s="4" t="s">
        <v>38</v>
      </c>
      <c r="X3" s="3" t="s">
        <v>37</v>
      </c>
      <c r="Y3" s="4" t="s">
        <v>38</v>
      </c>
      <c r="Z3" s="3" t="s">
        <v>37</v>
      </c>
      <c r="AA3" s="4" t="s">
        <v>38</v>
      </c>
      <c r="AB3" s="33"/>
      <c r="AC3" s="33"/>
      <c r="AD3" s="33"/>
      <c r="AE3" s="3" t="s">
        <v>37</v>
      </c>
      <c r="AF3" s="4" t="s">
        <v>38</v>
      </c>
      <c r="AG3" s="3" t="s">
        <v>37</v>
      </c>
      <c r="AH3" s="4" t="s">
        <v>38</v>
      </c>
      <c r="AI3" s="3" t="s">
        <v>37</v>
      </c>
      <c r="AJ3" s="4" t="s">
        <v>38</v>
      </c>
      <c r="AK3" s="33"/>
      <c r="AL3" s="33"/>
      <c r="AM3" s="33"/>
      <c r="AN3" s="3" t="s">
        <v>37</v>
      </c>
      <c r="AO3" s="4" t="s">
        <v>38</v>
      </c>
      <c r="AP3" s="5" t="s">
        <v>39</v>
      </c>
      <c r="AQ3" s="5" t="s">
        <v>40</v>
      </c>
      <c r="AR3" s="6" t="s">
        <v>39</v>
      </c>
      <c r="AS3" s="6" t="s">
        <v>40</v>
      </c>
      <c r="AT3" s="5" t="s">
        <v>39</v>
      </c>
      <c r="AU3" s="5" t="s">
        <v>40</v>
      </c>
      <c r="AV3" s="6" t="s">
        <v>39</v>
      </c>
      <c r="AW3" s="6" t="s">
        <v>40</v>
      </c>
    </row>
    <row r="4" spans="1:49" ht="21.75">
      <c r="A4" s="7" t="s">
        <v>41</v>
      </c>
      <c r="B4" s="8">
        <v>1166461</v>
      </c>
      <c r="C4" s="9">
        <v>1</v>
      </c>
      <c r="D4" s="10">
        <v>41</v>
      </c>
      <c r="E4" s="11">
        <f t="shared" ref="E4:E11" si="0">D4-(D4*15/100)</f>
        <v>34.85</v>
      </c>
      <c r="F4" s="10">
        <v>44</v>
      </c>
      <c r="G4" s="11">
        <f t="shared" ref="G4:G11" si="1">F4-(F4*15/100)</f>
        <v>37.4</v>
      </c>
      <c r="H4" s="10">
        <v>53</v>
      </c>
      <c r="I4" s="11">
        <f t="shared" ref="I4:I11" si="2">H4-(H4*15/100)</f>
        <v>45.05</v>
      </c>
      <c r="J4" s="12">
        <f t="shared" ref="J4:K12" si="3">SUM(D4,F4,H4)</f>
        <v>138</v>
      </c>
      <c r="K4" s="12">
        <f t="shared" si="3"/>
        <v>117.3</v>
      </c>
      <c r="L4" s="13">
        <f t="shared" ref="L4:L12" si="4">(SUM(E4,G4,I4))/$B4*100000</f>
        <v>10.056058453733129</v>
      </c>
      <c r="M4" s="10">
        <v>51.5</v>
      </c>
      <c r="N4" s="11">
        <f t="shared" ref="N4:N11" si="5">M4-(M4*15/100)</f>
        <v>43.774999999999999</v>
      </c>
      <c r="O4" s="10">
        <v>45</v>
      </c>
      <c r="P4" s="11">
        <f t="shared" ref="P4:P11" si="6">O4-(O4*15/100)</f>
        <v>38.25</v>
      </c>
      <c r="Q4" s="10">
        <v>53.5</v>
      </c>
      <c r="R4" s="11">
        <f t="shared" ref="R4:R11" si="7">Q4-(Q4*15/100)</f>
        <v>45.475000000000001</v>
      </c>
      <c r="S4" s="12">
        <f t="shared" ref="S4:T11" si="8">SUM(M4,O4,Q4)</f>
        <v>150</v>
      </c>
      <c r="T4" s="12">
        <f t="shared" si="8"/>
        <v>127.5</v>
      </c>
      <c r="U4" s="13">
        <f t="shared" ref="U4:U12" si="9">(SUM(N4,P4,R4))/$B4*100000</f>
        <v>10.930498319275141</v>
      </c>
      <c r="V4" s="10">
        <v>47</v>
      </c>
      <c r="W4" s="11">
        <f t="shared" ref="W4:W11" si="10">V4-(V4*15/100)</f>
        <v>39.950000000000003</v>
      </c>
      <c r="X4" s="10">
        <v>38.5</v>
      </c>
      <c r="Y4" s="11">
        <f t="shared" ref="Y4:Y11" si="11">X4-(X4*15/100)</f>
        <v>32.725000000000001</v>
      </c>
      <c r="Z4" s="10">
        <v>39</v>
      </c>
      <c r="AA4" s="11">
        <f t="shared" ref="AA4:AA11" si="12">Z4-(Z4*15/100)</f>
        <v>33.15</v>
      </c>
      <c r="AB4" s="12">
        <f t="shared" ref="AB4:AC11" si="13">SUM(V4,X4,Z4)</f>
        <v>124.5</v>
      </c>
      <c r="AC4" s="12">
        <f t="shared" si="13"/>
        <v>105.82500000000002</v>
      </c>
      <c r="AD4" s="13">
        <f t="shared" ref="AD4:AD12" si="14">(SUM(W4,Y4,AA4))/$B4*100000</f>
        <v>9.072313604998369</v>
      </c>
      <c r="AE4" s="10">
        <v>34.5</v>
      </c>
      <c r="AF4" s="11">
        <f t="shared" ref="AF4:AF11" si="15">AE4-(AE4*15/100)</f>
        <v>29.324999999999999</v>
      </c>
      <c r="AG4" s="10">
        <v>29.5</v>
      </c>
      <c r="AH4" s="11">
        <f t="shared" ref="AH4:AH11" si="16">AG4-(AG4*15/100)</f>
        <v>25.074999999999999</v>
      </c>
      <c r="AI4" s="10">
        <v>38.5</v>
      </c>
      <c r="AJ4" s="11">
        <f t="shared" ref="AJ4:AJ11" si="17">AI4-(AI4*15/100)</f>
        <v>32.725000000000001</v>
      </c>
      <c r="AK4" s="12">
        <f t="shared" ref="AK4:AL12" si="18">SUM(AE4,AG4,AI4)</f>
        <v>102.5</v>
      </c>
      <c r="AL4" s="12">
        <f t="shared" si="18"/>
        <v>87.125</v>
      </c>
      <c r="AM4" s="13">
        <f t="shared" ref="AM4:AM12" si="19">(SUM(AF4,AH4,AJ4))/$B4*100000</f>
        <v>7.4691738515046797</v>
      </c>
      <c r="AN4" s="14">
        <f t="shared" ref="AN4:AN12" si="20">M4+O4+Q4+V4+X4+Z4+AE4+AG4+AI4+D4+F4+H4</f>
        <v>515</v>
      </c>
      <c r="AO4" s="11">
        <f t="shared" ref="AO4:AO11" si="21">AN4-(AN4*15/100)</f>
        <v>437.75</v>
      </c>
      <c r="AP4" s="15">
        <f t="shared" ref="AP4:AQ12" si="22">SUM(K4)</f>
        <v>117.3</v>
      </c>
      <c r="AQ4" s="16">
        <f t="shared" si="22"/>
        <v>10.056058453733129</v>
      </c>
      <c r="AR4" s="17">
        <f t="shared" ref="AR4:AS12" si="23">SUM(T4,K4)</f>
        <v>244.8</v>
      </c>
      <c r="AS4" s="18">
        <f t="shared" si="23"/>
        <v>20.986556773008271</v>
      </c>
      <c r="AT4" s="15">
        <f t="shared" ref="AT4:AU12" si="24">SUM(T4,AC4,K4)</f>
        <v>350.625</v>
      </c>
      <c r="AU4" s="16">
        <f t="shared" si="24"/>
        <v>30.058870378006638</v>
      </c>
      <c r="AV4" s="17">
        <f t="shared" ref="AV4:AV12" si="25">SUM(T4,AC4,AL4,K4)</f>
        <v>437.75000000000006</v>
      </c>
      <c r="AW4" s="18">
        <f t="shared" ref="AW4:AW12" si="26">(SUM(N4,P4,R4,W4,Y4,AA4,AF4,AH4,AJ4,E4,G4,I4))/B4*100000</f>
        <v>37.528044229511316</v>
      </c>
    </row>
    <row r="5" spans="1:49" ht="21.75">
      <c r="A5" s="7" t="s">
        <v>42</v>
      </c>
      <c r="B5" s="8">
        <v>1610419</v>
      </c>
      <c r="C5" s="9">
        <v>1</v>
      </c>
      <c r="D5" s="10">
        <v>45</v>
      </c>
      <c r="E5" s="11">
        <f t="shared" si="0"/>
        <v>38.25</v>
      </c>
      <c r="F5" s="10">
        <v>55.5</v>
      </c>
      <c r="G5" s="11">
        <f t="shared" si="1"/>
        <v>47.174999999999997</v>
      </c>
      <c r="H5" s="10">
        <v>61.5</v>
      </c>
      <c r="I5" s="11">
        <f t="shared" si="2"/>
        <v>52.274999999999999</v>
      </c>
      <c r="J5" s="12">
        <f t="shared" si="3"/>
        <v>162</v>
      </c>
      <c r="K5" s="12">
        <f t="shared" si="3"/>
        <v>137.69999999999999</v>
      </c>
      <c r="L5" s="13">
        <f t="shared" si="4"/>
        <v>8.5505697585535181</v>
      </c>
      <c r="M5" s="10">
        <v>52.5</v>
      </c>
      <c r="N5" s="11">
        <f t="shared" si="5"/>
        <v>44.625</v>
      </c>
      <c r="O5" s="10">
        <v>50</v>
      </c>
      <c r="P5" s="11">
        <f t="shared" si="6"/>
        <v>42.5</v>
      </c>
      <c r="Q5" s="10">
        <v>60.5</v>
      </c>
      <c r="R5" s="11">
        <f t="shared" si="7"/>
        <v>51.424999999999997</v>
      </c>
      <c r="S5" s="12">
        <f t="shared" si="8"/>
        <v>163</v>
      </c>
      <c r="T5" s="12">
        <f t="shared" si="8"/>
        <v>138.55000000000001</v>
      </c>
      <c r="U5" s="13">
        <f t="shared" si="9"/>
        <v>8.6033510533594058</v>
      </c>
      <c r="V5" s="10">
        <v>55.5</v>
      </c>
      <c r="W5" s="11">
        <f t="shared" si="10"/>
        <v>47.174999999999997</v>
      </c>
      <c r="X5" s="10">
        <v>43.5</v>
      </c>
      <c r="Y5" s="11">
        <f t="shared" si="11"/>
        <v>36.975000000000001</v>
      </c>
      <c r="Z5" s="10">
        <v>40</v>
      </c>
      <c r="AA5" s="11">
        <f t="shared" si="12"/>
        <v>34</v>
      </c>
      <c r="AB5" s="12">
        <f t="shared" si="13"/>
        <v>139</v>
      </c>
      <c r="AC5" s="12">
        <f t="shared" si="13"/>
        <v>118.15</v>
      </c>
      <c r="AD5" s="13">
        <f t="shared" si="14"/>
        <v>7.3365999780181443</v>
      </c>
      <c r="AE5" s="10">
        <v>49.5</v>
      </c>
      <c r="AF5" s="11">
        <f t="shared" si="15"/>
        <v>42.075000000000003</v>
      </c>
      <c r="AG5" s="10">
        <v>50</v>
      </c>
      <c r="AH5" s="11">
        <f t="shared" si="16"/>
        <v>42.5</v>
      </c>
      <c r="AI5" s="10">
        <v>47.5</v>
      </c>
      <c r="AJ5" s="11">
        <f t="shared" si="17"/>
        <v>40.375</v>
      </c>
      <c r="AK5" s="12">
        <f t="shared" si="18"/>
        <v>147</v>
      </c>
      <c r="AL5" s="12">
        <f t="shared" si="18"/>
        <v>124.95</v>
      </c>
      <c r="AM5" s="13">
        <f t="shared" si="19"/>
        <v>7.7588503364652306</v>
      </c>
      <c r="AN5" s="14">
        <f t="shared" si="20"/>
        <v>611</v>
      </c>
      <c r="AO5" s="11">
        <f t="shared" si="21"/>
        <v>519.35</v>
      </c>
      <c r="AP5" s="15">
        <f t="shared" si="22"/>
        <v>137.69999999999999</v>
      </c>
      <c r="AQ5" s="16">
        <f t="shared" si="22"/>
        <v>8.5505697585535181</v>
      </c>
      <c r="AR5" s="17">
        <f t="shared" si="23"/>
        <v>276.25</v>
      </c>
      <c r="AS5" s="18">
        <f t="shared" si="23"/>
        <v>17.153920811912926</v>
      </c>
      <c r="AT5" s="15">
        <f t="shared" si="24"/>
        <v>394.40000000000003</v>
      </c>
      <c r="AU5" s="16">
        <f t="shared" si="24"/>
        <v>24.490520789931068</v>
      </c>
      <c r="AV5" s="17">
        <f t="shared" si="25"/>
        <v>519.35</v>
      </c>
      <c r="AW5" s="18">
        <f t="shared" si="26"/>
        <v>32.249371126396298</v>
      </c>
    </row>
    <row r="6" spans="1:49" ht="21.75">
      <c r="A6" s="7" t="s">
        <v>43</v>
      </c>
      <c r="B6" s="8">
        <v>478093</v>
      </c>
      <c r="C6" s="9">
        <v>1</v>
      </c>
      <c r="D6" s="10">
        <v>8.5</v>
      </c>
      <c r="E6" s="11">
        <f t="shared" si="0"/>
        <v>7.2249999999999996</v>
      </c>
      <c r="F6" s="10">
        <v>9</v>
      </c>
      <c r="G6" s="11">
        <f t="shared" si="1"/>
        <v>7.65</v>
      </c>
      <c r="H6" s="10">
        <v>6.5</v>
      </c>
      <c r="I6" s="11">
        <f t="shared" si="2"/>
        <v>5.5250000000000004</v>
      </c>
      <c r="J6" s="12">
        <f t="shared" si="3"/>
        <v>24</v>
      </c>
      <c r="K6" s="12">
        <f t="shared" si="3"/>
        <v>20.399999999999999</v>
      </c>
      <c r="L6" s="13">
        <f t="shared" si="4"/>
        <v>4.2669522456927833</v>
      </c>
      <c r="M6" s="10">
        <v>11.5</v>
      </c>
      <c r="N6" s="11">
        <f t="shared" si="5"/>
        <v>9.7750000000000004</v>
      </c>
      <c r="O6" s="10">
        <v>15</v>
      </c>
      <c r="P6" s="11">
        <f t="shared" si="6"/>
        <v>12.75</v>
      </c>
      <c r="Q6" s="10">
        <v>10</v>
      </c>
      <c r="R6" s="11">
        <f t="shared" si="7"/>
        <v>8.5</v>
      </c>
      <c r="S6" s="12">
        <f t="shared" si="8"/>
        <v>36.5</v>
      </c>
      <c r="T6" s="12">
        <f t="shared" si="8"/>
        <v>31.024999999999999</v>
      </c>
      <c r="U6" s="13">
        <f t="shared" si="9"/>
        <v>6.4893232069911075</v>
      </c>
      <c r="V6" s="10">
        <v>11</v>
      </c>
      <c r="W6" s="11">
        <f t="shared" si="10"/>
        <v>9.35</v>
      </c>
      <c r="X6" s="10">
        <v>8.5</v>
      </c>
      <c r="Y6" s="11">
        <f t="shared" si="11"/>
        <v>7.2249999999999996</v>
      </c>
      <c r="Z6" s="10">
        <v>8.5</v>
      </c>
      <c r="AA6" s="11">
        <f t="shared" si="12"/>
        <v>7.2249999999999996</v>
      </c>
      <c r="AB6" s="12">
        <f t="shared" si="13"/>
        <v>28</v>
      </c>
      <c r="AC6" s="12">
        <f t="shared" si="13"/>
        <v>23.799999999999997</v>
      </c>
      <c r="AD6" s="13">
        <f t="shared" si="14"/>
        <v>4.9781109533082466</v>
      </c>
      <c r="AE6" s="10">
        <v>6</v>
      </c>
      <c r="AF6" s="11">
        <f t="shared" si="15"/>
        <v>5.0999999999999996</v>
      </c>
      <c r="AG6" s="10">
        <v>7</v>
      </c>
      <c r="AH6" s="11">
        <f t="shared" si="16"/>
        <v>5.95</v>
      </c>
      <c r="AI6" s="10">
        <v>5.5</v>
      </c>
      <c r="AJ6" s="11">
        <f t="shared" si="17"/>
        <v>4.6749999999999998</v>
      </c>
      <c r="AK6" s="12">
        <f t="shared" si="18"/>
        <v>18.5</v>
      </c>
      <c r="AL6" s="12">
        <f t="shared" si="18"/>
        <v>15.725000000000001</v>
      </c>
      <c r="AM6" s="13">
        <f t="shared" si="19"/>
        <v>3.2891090227215214</v>
      </c>
      <c r="AN6" s="14">
        <f t="shared" si="20"/>
        <v>107</v>
      </c>
      <c r="AO6" s="11">
        <f t="shared" si="21"/>
        <v>90.95</v>
      </c>
      <c r="AP6" s="15">
        <f t="shared" si="22"/>
        <v>20.399999999999999</v>
      </c>
      <c r="AQ6" s="16">
        <f t="shared" si="22"/>
        <v>4.2669522456927833</v>
      </c>
      <c r="AR6" s="17">
        <f t="shared" si="23"/>
        <v>51.424999999999997</v>
      </c>
      <c r="AS6" s="18">
        <f t="shared" si="23"/>
        <v>10.756275452683891</v>
      </c>
      <c r="AT6" s="15">
        <f t="shared" si="24"/>
        <v>75.224999999999994</v>
      </c>
      <c r="AU6" s="16">
        <f t="shared" si="24"/>
        <v>15.734386405992138</v>
      </c>
      <c r="AV6" s="17">
        <f t="shared" si="25"/>
        <v>90.949999999999989</v>
      </c>
      <c r="AW6" s="18">
        <f t="shared" si="26"/>
        <v>19.023495428713659</v>
      </c>
    </row>
    <row r="7" spans="1:49" ht="21.75">
      <c r="A7" s="7" t="s">
        <v>44</v>
      </c>
      <c r="B7" s="8">
        <v>475991</v>
      </c>
      <c r="C7" s="9">
        <v>1</v>
      </c>
      <c r="D7" s="10">
        <v>12</v>
      </c>
      <c r="E7" s="11">
        <f t="shared" si="0"/>
        <v>10.199999999999999</v>
      </c>
      <c r="F7" s="10">
        <v>15.5</v>
      </c>
      <c r="G7" s="11">
        <f t="shared" si="1"/>
        <v>13.175000000000001</v>
      </c>
      <c r="H7" s="10">
        <v>13.5</v>
      </c>
      <c r="I7" s="11">
        <f t="shared" si="2"/>
        <v>11.475</v>
      </c>
      <c r="J7" s="12">
        <f t="shared" si="3"/>
        <v>41</v>
      </c>
      <c r="K7" s="12">
        <f t="shared" si="3"/>
        <v>34.85</v>
      </c>
      <c r="L7" s="13">
        <f t="shared" si="4"/>
        <v>7.3215670044181511</v>
      </c>
      <c r="M7" s="10">
        <v>14</v>
      </c>
      <c r="N7" s="11">
        <f t="shared" si="5"/>
        <v>11.9</v>
      </c>
      <c r="O7" s="10">
        <v>13.5</v>
      </c>
      <c r="P7" s="11">
        <f t="shared" si="6"/>
        <v>11.475</v>
      </c>
      <c r="Q7" s="10">
        <v>16</v>
      </c>
      <c r="R7" s="11">
        <f t="shared" si="7"/>
        <v>13.6</v>
      </c>
      <c r="S7" s="12">
        <f t="shared" si="8"/>
        <v>43.5</v>
      </c>
      <c r="T7" s="12">
        <f t="shared" si="8"/>
        <v>36.975000000000001</v>
      </c>
      <c r="U7" s="13">
        <f t="shared" si="9"/>
        <v>7.7680040168826725</v>
      </c>
      <c r="V7" s="10">
        <v>14.5</v>
      </c>
      <c r="W7" s="11">
        <f t="shared" si="10"/>
        <v>12.324999999999999</v>
      </c>
      <c r="X7" s="10">
        <v>10</v>
      </c>
      <c r="Y7" s="11">
        <f t="shared" si="11"/>
        <v>8.5</v>
      </c>
      <c r="Z7" s="10">
        <v>11</v>
      </c>
      <c r="AA7" s="11">
        <f t="shared" si="12"/>
        <v>9.35</v>
      </c>
      <c r="AB7" s="12">
        <f t="shared" si="13"/>
        <v>35.5</v>
      </c>
      <c r="AC7" s="12">
        <f t="shared" si="13"/>
        <v>30.174999999999997</v>
      </c>
      <c r="AD7" s="13">
        <f t="shared" si="14"/>
        <v>6.3394055769962039</v>
      </c>
      <c r="AE7" s="10">
        <v>7.5</v>
      </c>
      <c r="AF7" s="11">
        <f t="shared" si="15"/>
        <v>6.375</v>
      </c>
      <c r="AG7" s="10">
        <v>7.5</v>
      </c>
      <c r="AH7" s="11">
        <f t="shared" si="16"/>
        <v>6.375</v>
      </c>
      <c r="AI7" s="10">
        <v>12</v>
      </c>
      <c r="AJ7" s="11">
        <f t="shared" si="17"/>
        <v>10.199999999999999</v>
      </c>
      <c r="AK7" s="12">
        <f t="shared" si="18"/>
        <v>27</v>
      </c>
      <c r="AL7" s="12">
        <f t="shared" si="18"/>
        <v>22.95</v>
      </c>
      <c r="AM7" s="13">
        <f t="shared" si="19"/>
        <v>4.8215197346168308</v>
      </c>
      <c r="AN7" s="14">
        <f t="shared" si="20"/>
        <v>147</v>
      </c>
      <c r="AO7" s="11">
        <f t="shared" si="21"/>
        <v>124.95</v>
      </c>
      <c r="AP7" s="15">
        <f t="shared" si="22"/>
        <v>34.85</v>
      </c>
      <c r="AQ7" s="16">
        <f t="shared" si="22"/>
        <v>7.3215670044181511</v>
      </c>
      <c r="AR7" s="17">
        <f t="shared" si="23"/>
        <v>71.825000000000003</v>
      </c>
      <c r="AS7" s="18">
        <f t="shared" si="23"/>
        <v>15.089571021300824</v>
      </c>
      <c r="AT7" s="15">
        <f t="shared" si="24"/>
        <v>102</v>
      </c>
      <c r="AU7" s="16">
        <f t="shared" si="24"/>
        <v>21.428976598297027</v>
      </c>
      <c r="AV7" s="17">
        <f t="shared" si="25"/>
        <v>124.95000000000002</v>
      </c>
      <c r="AW7" s="18">
        <f t="shared" si="26"/>
        <v>26.250496332913858</v>
      </c>
    </row>
    <row r="8" spans="1:49" ht="21.75">
      <c r="A8" s="7" t="s">
        <v>45</v>
      </c>
      <c r="B8" s="8">
        <v>448160</v>
      </c>
      <c r="C8" s="9">
        <v>1</v>
      </c>
      <c r="D8" s="10">
        <v>13.5</v>
      </c>
      <c r="E8" s="11">
        <f t="shared" si="0"/>
        <v>11.475</v>
      </c>
      <c r="F8" s="10">
        <v>16.5</v>
      </c>
      <c r="G8" s="11">
        <f t="shared" si="1"/>
        <v>14.025</v>
      </c>
      <c r="H8" s="10">
        <v>18.5</v>
      </c>
      <c r="I8" s="11">
        <f t="shared" si="2"/>
        <v>15.725</v>
      </c>
      <c r="J8" s="12">
        <f t="shared" si="3"/>
        <v>48.5</v>
      </c>
      <c r="K8" s="12">
        <f t="shared" si="3"/>
        <v>41.225000000000001</v>
      </c>
      <c r="L8" s="13">
        <f t="shared" si="4"/>
        <v>9.1987236701178148</v>
      </c>
      <c r="M8" s="10">
        <v>9</v>
      </c>
      <c r="N8" s="11">
        <f t="shared" si="5"/>
        <v>7.65</v>
      </c>
      <c r="O8" s="10">
        <v>11.5</v>
      </c>
      <c r="P8" s="11">
        <f t="shared" si="6"/>
        <v>9.7750000000000004</v>
      </c>
      <c r="Q8" s="10">
        <v>12</v>
      </c>
      <c r="R8" s="11">
        <f t="shared" si="7"/>
        <v>10.199999999999999</v>
      </c>
      <c r="S8" s="12">
        <f t="shared" si="8"/>
        <v>32.5</v>
      </c>
      <c r="T8" s="12">
        <f t="shared" si="8"/>
        <v>27.625</v>
      </c>
      <c r="U8" s="13">
        <f t="shared" si="9"/>
        <v>6.1640931810067841</v>
      </c>
      <c r="V8" s="10">
        <v>19</v>
      </c>
      <c r="W8" s="11">
        <f t="shared" si="10"/>
        <v>16.149999999999999</v>
      </c>
      <c r="X8" s="10">
        <v>14</v>
      </c>
      <c r="Y8" s="11">
        <f t="shared" si="11"/>
        <v>11.9</v>
      </c>
      <c r="Z8" s="10">
        <v>9.5</v>
      </c>
      <c r="AA8" s="11">
        <f t="shared" si="12"/>
        <v>8.0749999999999993</v>
      </c>
      <c r="AB8" s="12">
        <f t="shared" si="13"/>
        <v>42.5</v>
      </c>
      <c r="AC8" s="12">
        <f t="shared" si="13"/>
        <v>36.125</v>
      </c>
      <c r="AD8" s="13">
        <f t="shared" si="14"/>
        <v>8.0607372367011791</v>
      </c>
      <c r="AE8" s="10">
        <v>10.5</v>
      </c>
      <c r="AF8" s="11">
        <f t="shared" si="15"/>
        <v>8.9250000000000007</v>
      </c>
      <c r="AG8" s="10">
        <v>8.5</v>
      </c>
      <c r="AH8" s="11">
        <f t="shared" si="16"/>
        <v>7.2249999999999996</v>
      </c>
      <c r="AI8" s="10">
        <v>9.5</v>
      </c>
      <c r="AJ8" s="11">
        <f t="shared" si="17"/>
        <v>8.0749999999999993</v>
      </c>
      <c r="AK8" s="12">
        <f t="shared" si="18"/>
        <v>28.5</v>
      </c>
      <c r="AL8" s="12">
        <f t="shared" si="18"/>
        <v>24.224999999999998</v>
      </c>
      <c r="AM8" s="13">
        <f t="shared" si="19"/>
        <v>5.4054355587290246</v>
      </c>
      <c r="AN8" s="14">
        <f t="shared" si="20"/>
        <v>152</v>
      </c>
      <c r="AO8" s="11">
        <f t="shared" si="21"/>
        <v>129.19999999999999</v>
      </c>
      <c r="AP8" s="15">
        <f t="shared" si="22"/>
        <v>41.225000000000001</v>
      </c>
      <c r="AQ8" s="16">
        <f t="shared" si="22"/>
        <v>9.1987236701178148</v>
      </c>
      <c r="AR8" s="17">
        <f t="shared" si="23"/>
        <v>68.849999999999994</v>
      </c>
      <c r="AS8" s="18">
        <f t="shared" si="23"/>
        <v>15.362816851124599</v>
      </c>
      <c r="AT8" s="15">
        <f t="shared" si="24"/>
        <v>104.97499999999999</v>
      </c>
      <c r="AU8" s="16">
        <f t="shared" si="24"/>
        <v>23.423554087825778</v>
      </c>
      <c r="AV8" s="17">
        <f t="shared" si="25"/>
        <v>129.19999999999999</v>
      </c>
      <c r="AW8" s="18">
        <f t="shared" si="26"/>
        <v>28.828989646554803</v>
      </c>
    </row>
    <row r="9" spans="1:49" ht="21.75">
      <c r="A9" s="7" t="s">
        <v>46</v>
      </c>
      <c r="B9" s="8">
        <v>233632</v>
      </c>
      <c r="C9" s="9">
        <v>1</v>
      </c>
      <c r="D9" s="10">
        <v>3</v>
      </c>
      <c r="E9" s="11">
        <f t="shared" si="0"/>
        <v>2.5499999999999998</v>
      </c>
      <c r="F9" s="10">
        <v>3</v>
      </c>
      <c r="G9" s="11">
        <f t="shared" si="1"/>
        <v>2.5499999999999998</v>
      </c>
      <c r="H9" s="10">
        <v>2</v>
      </c>
      <c r="I9" s="11">
        <f t="shared" si="2"/>
        <v>1.7</v>
      </c>
      <c r="J9" s="12">
        <f t="shared" si="3"/>
        <v>8</v>
      </c>
      <c r="K9" s="12">
        <f t="shared" si="3"/>
        <v>6.8</v>
      </c>
      <c r="L9" s="13">
        <f t="shared" si="4"/>
        <v>2.9105601972332558</v>
      </c>
      <c r="M9" s="10">
        <v>5</v>
      </c>
      <c r="N9" s="11">
        <f t="shared" si="5"/>
        <v>4.25</v>
      </c>
      <c r="O9" s="10">
        <v>4</v>
      </c>
      <c r="P9" s="11">
        <f t="shared" si="6"/>
        <v>3.4</v>
      </c>
      <c r="Q9" s="10">
        <v>5</v>
      </c>
      <c r="R9" s="11">
        <f t="shared" si="7"/>
        <v>4.25</v>
      </c>
      <c r="S9" s="12">
        <f t="shared" si="8"/>
        <v>14</v>
      </c>
      <c r="T9" s="12">
        <f t="shared" si="8"/>
        <v>11.9</v>
      </c>
      <c r="U9" s="13">
        <f t="shared" si="9"/>
        <v>5.0934803451581976</v>
      </c>
      <c r="V9" s="10">
        <v>3</v>
      </c>
      <c r="W9" s="11">
        <f t="shared" si="10"/>
        <v>2.5499999999999998</v>
      </c>
      <c r="X9" s="10">
        <v>4</v>
      </c>
      <c r="Y9" s="11">
        <f t="shared" si="11"/>
        <v>3.4</v>
      </c>
      <c r="Z9" s="10">
        <v>3</v>
      </c>
      <c r="AA9" s="11">
        <f t="shared" si="12"/>
        <v>2.5499999999999998</v>
      </c>
      <c r="AB9" s="12">
        <f t="shared" si="13"/>
        <v>10</v>
      </c>
      <c r="AC9" s="12">
        <f t="shared" si="13"/>
        <v>8.5</v>
      </c>
      <c r="AD9" s="13">
        <f t="shared" si="14"/>
        <v>3.6382002465415693</v>
      </c>
      <c r="AE9" s="10">
        <v>2</v>
      </c>
      <c r="AF9" s="11">
        <f t="shared" si="15"/>
        <v>1.7</v>
      </c>
      <c r="AG9" s="10">
        <v>2</v>
      </c>
      <c r="AH9" s="11">
        <f t="shared" si="16"/>
        <v>1.7</v>
      </c>
      <c r="AI9" s="10">
        <v>2</v>
      </c>
      <c r="AJ9" s="11">
        <f t="shared" si="17"/>
        <v>1.7</v>
      </c>
      <c r="AK9" s="12">
        <f t="shared" si="18"/>
        <v>6</v>
      </c>
      <c r="AL9" s="12">
        <f t="shared" si="18"/>
        <v>5.0999999999999996</v>
      </c>
      <c r="AM9" s="13">
        <f t="shared" si="19"/>
        <v>2.1829201479249414</v>
      </c>
      <c r="AN9" s="14">
        <f t="shared" si="20"/>
        <v>38</v>
      </c>
      <c r="AO9" s="11">
        <f t="shared" si="21"/>
        <v>32.299999999999997</v>
      </c>
      <c r="AP9" s="15">
        <f t="shared" si="22"/>
        <v>6.8</v>
      </c>
      <c r="AQ9" s="16">
        <f t="shared" si="22"/>
        <v>2.9105601972332558</v>
      </c>
      <c r="AR9" s="17">
        <f t="shared" si="23"/>
        <v>18.7</v>
      </c>
      <c r="AS9" s="18">
        <f t="shared" si="23"/>
        <v>8.0040405423914542</v>
      </c>
      <c r="AT9" s="15">
        <f t="shared" si="24"/>
        <v>27.2</v>
      </c>
      <c r="AU9" s="16">
        <f t="shared" si="24"/>
        <v>11.642240788933023</v>
      </c>
      <c r="AV9" s="17">
        <f t="shared" si="25"/>
        <v>32.299999999999997</v>
      </c>
      <c r="AW9" s="18">
        <f t="shared" si="26"/>
        <v>13.825160936857964</v>
      </c>
    </row>
    <row r="10" spans="1:49" ht="21.75">
      <c r="A10" s="7" t="s">
        <v>47</v>
      </c>
      <c r="B10" s="8">
        <v>745121</v>
      </c>
      <c r="C10" s="9">
        <v>1</v>
      </c>
      <c r="D10" s="10">
        <v>23</v>
      </c>
      <c r="E10" s="11">
        <f t="shared" si="0"/>
        <v>19.55</v>
      </c>
      <c r="F10" s="10">
        <v>23.5</v>
      </c>
      <c r="G10" s="11">
        <f t="shared" si="1"/>
        <v>19.975000000000001</v>
      </c>
      <c r="H10" s="10">
        <v>27.5</v>
      </c>
      <c r="I10" s="11">
        <f t="shared" si="2"/>
        <v>23.375</v>
      </c>
      <c r="J10" s="12">
        <f t="shared" si="3"/>
        <v>74</v>
      </c>
      <c r="K10" s="12">
        <f t="shared" si="3"/>
        <v>62.900000000000006</v>
      </c>
      <c r="L10" s="13">
        <f t="shared" si="4"/>
        <v>8.441581971250308</v>
      </c>
      <c r="M10" s="10">
        <v>27</v>
      </c>
      <c r="N10" s="11">
        <f t="shared" si="5"/>
        <v>22.95</v>
      </c>
      <c r="O10" s="10">
        <v>23</v>
      </c>
      <c r="P10" s="11">
        <f t="shared" si="6"/>
        <v>19.55</v>
      </c>
      <c r="Q10" s="10">
        <v>27.5</v>
      </c>
      <c r="R10" s="11">
        <f t="shared" si="7"/>
        <v>23.375</v>
      </c>
      <c r="S10" s="12">
        <f t="shared" si="8"/>
        <v>77.5</v>
      </c>
      <c r="T10" s="12">
        <f t="shared" si="8"/>
        <v>65.875</v>
      </c>
      <c r="U10" s="13">
        <f t="shared" si="9"/>
        <v>8.8408459834040372</v>
      </c>
      <c r="V10" s="10">
        <v>20</v>
      </c>
      <c r="W10" s="11">
        <f t="shared" si="10"/>
        <v>17</v>
      </c>
      <c r="X10" s="10">
        <v>21</v>
      </c>
      <c r="Y10" s="11">
        <f t="shared" si="11"/>
        <v>17.850000000000001</v>
      </c>
      <c r="Z10" s="10">
        <v>19</v>
      </c>
      <c r="AA10" s="11">
        <f t="shared" si="12"/>
        <v>16.149999999999999</v>
      </c>
      <c r="AB10" s="12">
        <f t="shared" si="13"/>
        <v>60</v>
      </c>
      <c r="AC10" s="12">
        <f t="shared" si="13"/>
        <v>51</v>
      </c>
      <c r="AD10" s="13">
        <f t="shared" si="14"/>
        <v>6.8445259226353841</v>
      </c>
      <c r="AE10" s="10">
        <v>15.5</v>
      </c>
      <c r="AF10" s="11">
        <f t="shared" si="15"/>
        <v>13.175000000000001</v>
      </c>
      <c r="AG10" s="10">
        <v>15</v>
      </c>
      <c r="AH10" s="11">
        <f t="shared" si="16"/>
        <v>12.75</v>
      </c>
      <c r="AI10" s="10">
        <v>20.5</v>
      </c>
      <c r="AJ10" s="11">
        <f t="shared" si="17"/>
        <v>17.425000000000001</v>
      </c>
      <c r="AK10" s="12">
        <f t="shared" si="18"/>
        <v>51</v>
      </c>
      <c r="AL10" s="12">
        <f t="shared" si="18"/>
        <v>43.35</v>
      </c>
      <c r="AM10" s="13">
        <f t="shared" si="19"/>
        <v>5.817847034240077</v>
      </c>
      <c r="AN10" s="14">
        <f t="shared" si="20"/>
        <v>262.5</v>
      </c>
      <c r="AO10" s="11">
        <f t="shared" si="21"/>
        <v>223.125</v>
      </c>
      <c r="AP10" s="15">
        <f t="shared" si="22"/>
        <v>62.900000000000006</v>
      </c>
      <c r="AQ10" s="16">
        <f t="shared" si="22"/>
        <v>8.441581971250308</v>
      </c>
      <c r="AR10" s="17">
        <f t="shared" si="23"/>
        <v>128.77500000000001</v>
      </c>
      <c r="AS10" s="18">
        <f t="shared" si="23"/>
        <v>17.282427954654345</v>
      </c>
      <c r="AT10" s="15">
        <f t="shared" si="24"/>
        <v>179.77500000000001</v>
      </c>
      <c r="AU10" s="16">
        <f t="shared" si="24"/>
        <v>24.126953877289729</v>
      </c>
      <c r="AV10" s="17">
        <f t="shared" si="25"/>
        <v>223.125</v>
      </c>
      <c r="AW10" s="18">
        <f t="shared" si="26"/>
        <v>29.944800911529811</v>
      </c>
    </row>
    <row r="11" spans="1:49" ht="21.75">
      <c r="A11" s="7" t="s">
        <v>48</v>
      </c>
      <c r="B11" s="8">
        <v>403614</v>
      </c>
      <c r="C11" s="9">
        <v>1</v>
      </c>
      <c r="D11" s="10">
        <v>16</v>
      </c>
      <c r="E11" s="11">
        <f t="shared" si="0"/>
        <v>13.6</v>
      </c>
      <c r="F11" s="10">
        <v>13.5</v>
      </c>
      <c r="G11" s="11">
        <f t="shared" si="1"/>
        <v>11.475</v>
      </c>
      <c r="H11" s="10">
        <v>20</v>
      </c>
      <c r="I11" s="11">
        <f t="shared" si="2"/>
        <v>17</v>
      </c>
      <c r="J11" s="12">
        <f t="shared" si="3"/>
        <v>49.5</v>
      </c>
      <c r="K11" s="12">
        <f t="shared" si="3"/>
        <v>42.075000000000003</v>
      </c>
      <c r="L11" s="13">
        <f t="shared" si="4"/>
        <v>10.42456406368461</v>
      </c>
      <c r="M11" s="10">
        <v>13</v>
      </c>
      <c r="N11" s="11">
        <f t="shared" si="5"/>
        <v>11.05</v>
      </c>
      <c r="O11" s="10">
        <v>13</v>
      </c>
      <c r="P11" s="11">
        <f t="shared" si="6"/>
        <v>11.05</v>
      </c>
      <c r="Q11" s="10">
        <v>18</v>
      </c>
      <c r="R11" s="11">
        <f t="shared" si="7"/>
        <v>15.3</v>
      </c>
      <c r="S11" s="12">
        <f t="shared" si="8"/>
        <v>44</v>
      </c>
      <c r="T11" s="12">
        <f t="shared" si="8"/>
        <v>37.400000000000006</v>
      </c>
      <c r="U11" s="13">
        <f t="shared" si="9"/>
        <v>9.2662791677196541</v>
      </c>
      <c r="V11" s="10">
        <v>15</v>
      </c>
      <c r="W11" s="11">
        <f t="shared" si="10"/>
        <v>12.75</v>
      </c>
      <c r="X11" s="10">
        <v>9</v>
      </c>
      <c r="Y11" s="11">
        <f t="shared" si="11"/>
        <v>7.65</v>
      </c>
      <c r="Z11" s="10">
        <v>14.5</v>
      </c>
      <c r="AA11" s="11">
        <f t="shared" si="12"/>
        <v>12.324999999999999</v>
      </c>
      <c r="AB11" s="12">
        <f t="shared" si="13"/>
        <v>38.5</v>
      </c>
      <c r="AC11" s="12">
        <f t="shared" si="13"/>
        <v>32.724999999999994</v>
      </c>
      <c r="AD11" s="13">
        <f t="shared" si="14"/>
        <v>8.1079942717546949</v>
      </c>
      <c r="AE11" s="10">
        <v>9.5</v>
      </c>
      <c r="AF11" s="11">
        <f t="shared" si="15"/>
        <v>8.0749999999999993</v>
      </c>
      <c r="AG11" s="10">
        <v>12.5</v>
      </c>
      <c r="AH11" s="11">
        <f t="shared" si="16"/>
        <v>10.625</v>
      </c>
      <c r="AI11" s="10">
        <v>11</v>
      </c>
      <c r="AJ11" s="11">
        <f t="shared" si="17"/>
        <v>9.35</v>
      </c>
      <c r="AK11" s="12">
        <f t="shared" si="18"/>
        <v>33</v>
      </c>
      <c r="AL11" s="12">
        <f t="shared" si="18"/>
        <v>28.049999999999997</v>
      </c>
      <c r="AM11" s="13">
        <f t="shared" si="19"/>
        <v>6.9497093757897392</v>
      </c>
      <c r="AN11" s="14">
        <f t="shared" si="20"/>
        <v>165</v>
      </c>
      <c r="AO11" s="11">
        <f t="shared" si="21"/>
        <v>140.25</v>
      </c>
      <c r="AP11" s="15">
        <f t="shared" si="22"/>
        <v>42.075000000000003</v>
      </c>
      <c r="AQ11" s="16">
        <f t="shared" si="22"/>
        <v>10.42456406368461</v>
      </c>
      <c r="AR11" s="17">
        <f t="shared" si="23"/>
        <v>79.475000000000009</v>
      </c>
      <c r="AS11" s="18">
        <f t="shared" si="23"/>
        <v>19.690843231404266</v>
      </c>
      <c r="AT11" s="15">
        <f t="shared" si="24"/>
        <v>112.2</v>
      </c>
      <c r="AU11" s="16">
        <f t="shared" si="24"/>
        <v>27.798837503158961</v>
      </c>
      <c r="AV11" s="17">
        <f t="shared" si="25"/>
        <v>140.25</v>
      </c>
      <c r="AW11" s="18">
        <f t="shared" si="26"/>
        <v>34.748546878948694</v>
      </c>
    </row>
    <row r="12" spans="1:49" ht="18.75">
      <c r="A12" s="25" t="s">
        <v>19</v>
      </c>
      <c r="B12" s="26">
        <f>SUM(B4:B11)</f>
        <v>5561491</v>
      </c>
      <c r="C12" s="27"/>
      <c r="D12" s="28">
        <f t="shared" ref="D12:I12" si="27">SUM(D4:D11)</f>
        <v>162</v>
      </c>
      <c r="E12" s="29">
        <f t="shared" si="27"/>
        <v>137.69999999999999</v>
      </c>
      <c r="F12" s="28">
        <f t="shared" si="27"/>
        <v>180.5</v>
      </c>
      <c r="G12" s="29">
        <f t="shared" si="27"/>
        <v>153.42499999999998</v>
      </c>
      <c r="H12" s="28">
        <f t="shared" si="27"/>
        <v>202.5</v>
      </c>
      <c r="I12" s="29">
        <f t="shared" si="27"/>
        <v>172.12499999999997</v>
      </c>
      <c r="J12" s="12">
        <f t="shared" si="3"/>
        <v>545</v>
      </c>
      <c r="K12" s="12">
        <f t="shared" si="3"/>
        <v>463.25</v>
      </c>
      <c r="L12" s="13">
        <f t="shared" si="4"/>
        <v>8.3296008210747807</v>
      </c>
      <c r="M12" s="28">
        <f t="shared" ref="M12:T12" si="28">SUM(M4:M11)</f>
        <v>183.5</v>
      </c>
      <c r="N12" s="29">
        <f t="shared" si="28"/>
        <v>155.97500000000002</v>
      </c>
      <c r="O12" s="28">
        <f t="shared" si="28"/>
        <v>175</v>
      </c>
      <c r="P12" s="29">
        <f t="shared" si="28"/>
        <v>148.75000000000003</v>
      </c>
      <c r="Q12" s="28">
        <f t="shared" si="28"/>
        <v>202.5</v>
      </c>
      <c r="R12" s="29">
        <f t="shared" si="28"/>
        <v>172.125</v>
      </c>
      <c r="S12" s="12">
        <f t="shared" si="28"/>
        <v>561</v>
      </c>
      <c r="T12" s="12">
        <f t="shared" si="28"/>
        <v>476.85</v>
      </c>
      <c r="U12" s="13">
        <f t="shared" si="9"/>
        <v>8.5741395607760591</v>
      </c>
      <c r="V12" s="28">
        <f t="shared" ref="V12:AC12" si="29">SUM(V4:V11)</f>
        <v>185</v>
      </c>
      <c r="W12" s="29">
        <f t="shared" si="29"/>
        <v>157.25</v>
      </c>
      <c r="X12" s="28">
        <f t="shared" si="29"/>
        <v>148.5</v>
      </c>
      <c r="Y12" s="29">
        <f t="shared" si="29"/>
        <v>126.22500000000002</v>
      </c>
      <c r="Z12" s="28">
        <f t="shared" si="29"/>
        <v>144.5</v>
      </c>
      <c r="AA12" s="29">
        <f t="shared" si="29"/>
        <v>122.825</v>
      </c>
      <c r="AB12" s="12">
        <f t="shared" si="29"/>
        <v>478</v>
      </c>
      <c r="AC12" s="12">
        <f t="shared" si="29"/>
        <v>406.30000000000007</v>
      </c>
      <c r="AD12" s="13">
        <f t="shared" si="14"/>
        <v>7.3055948485756783</v>
      </c>
      <c r="AE12" s="28">
        <f t="shared" ref="AE12:AJ12" si="30">SUM(AE4:AE11)</f>
        <v>135</v>
      </c>
      <c r="AF12" s="29">
        <f t="shared" si="30"/>
        <v>114.75</v>
      </c>
      <c r="AG12" s="28">
        <f t="shared" si="30"/>
        <v>132</v>
      </c>
      <c r="AH12" s="29">
        <f t="shared" si="30"/>
        <v>112.2</v>
      </c>
      <c r="AI12" s="28">
        <f t="shared" si="30"/>
        <v>146.5</v>
      </c>
      <c r="AJ12" s="29">
        <f t="shared" si="30"/>
        <v>124.52499999999999</v>
      </c>
      <c r="AK12" s="12">
        <f t="shared" si="18"/>
        <v>413.5</v>
      </c>
      <c r="AL12" s="12">
        <f t="shared" si="18"/>
        <v>351.47499999999997</v>
      </c>
      <c r="AM12" s="13">
        <f t="shared" si="19"/>
        <v>6.3197980541549006</v>
      </c>
      <c r="AN12" s="30">
        <f t="shared" si="20"/>
        <v>1997.5</v>
      </c>
      <c r="AO12" s="11">
        <f>AN12-(AN12*15/100)</f>
        <v>1697.875</v>
      </c>
      <c r="AP12" s="15">
        <f t="shared" si="22"/>
        <v>463.25</v>
      </c>
      <c r="AQ12" s="16">
        <f t="shared" si="22"/>
        <v>8.3296008210747807</v>
      </c>
      <c r="AR12" s="17">
        <f t="shared" si="23"/>
        <v>940.1</v>
      </c>
      <c r="AS12" s="18">
        <f t="shared" si="23"/>
        <v>16.903740381850838</v>
      </c>
      <c r="AT12" s="15">
        <f t="shared" si="24"/>
        <v>1346.4</v>
      </c>
      <c r="AU12" s="16">
        <f t="shared" si="24"/>
        <v>24.209335230426518</v>
      </c>
      <c r="AV12" s="17">
        <f t="shared" si="25"/>
        <v>1697.875</v>
      </c>
      <c r="AW12" s="18">
        <f t="shared" si="26"/>
        <v>30.529133284581423</v>
      </c>
    </row>
  </sheetData>
  <mergeCells count="34">
    <mergeCell ref="A1:A3"/>
    <mergeCell ref="B1:B3"/>
    <mergeCell ref="C1:C3"/>
    <mergeCell ref="D1:I1"/>
    <mergeCell ref="J1:J3"/>
    <mergeCell ref="AE1:AJ1"/>
    <mergeCell ref="AK1:AK3"/>
    <mergeCell ref="AE2:AF2"/>
    <mergeCell ref="AG2:AH2"/>
    <mergeCell ref="AI2:AJ2"/>
    <mergeCell ref="Z2:AA2"/>
    <mergeCell ref="V1:AA1"/>
    <mergeCell ref="AB1:AB3"/>
    <mergeCell ref="AC1:AC3"/>
    <mergeCell ref="AD1:AD3"/>
    <mergeCell ref="D2:E2"/>
    <mergeCell ref="F2:G2"/>
    <mergeCell ref="H2:I2"/>
    <mergeCell ref="V2:W2"/>
    <mergeCell ref="X2:Y2"/>
    <mergeCell ref="K1:K3"/>
    <mergeCell ref="L1:L3"/>
    <mergeCell ref="M1:R1"/>
    <mergeCell ref="S1:S3"/>
    <mergeCell ref="T1:T3"/>
    <mergeCell ref="U1:U3"/>
    <mergeCell ref="AP2:AQ2"/>
    <mergeCell ref="AR2:AS2"/>
    <mergeCell ref="AT2:AU2"/>
    <mergeCell ref="AV2:AW2"/>
    <mergeCell ref="AL1:AL3"/>
    <mergeCell ref="AM1:AM3"/>
    <mergeCell ref="AN1:AO2"/>
    <mergeCell ref="AP1:AW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"/>
  <sheetViews>
    <sheetView workbookViewId="0">
      <selection activeCell="B37" sqref="B37"/>
    </sheetView>
  </sheetViews>
  <sheetFormatPr defaultRowHeight="15"/>
  <cols>
    <col min="2" max="2" width="16" customWidth="1"/>
    <col min="49" max="49" width="11.28515625" customWidth="1"/>
  </cols>
  <sheetData>
    <row r="1" spans="1:49" ht="21">
      <c r="A1" s="45" t="s">
        <v>0</v>
      </c>
      <c r="B1" s="31" t="s">
        <v>1</v>
      </c>
      <c r="C1" s="46" t="s">
        <v>2</v>
      </c>
      <c r="D1" s="34" t="s">
        <v>3</v>
      </c>
      <c r="E1" s="34"/>
      <c r="F1" s="34"/>
      <c r="G1" s="34"/>
      <c r="H1" s="34"/>
      <c r="I1" s="34"/>
      <c r="J1" s="31" t="s">
        <v>4</v>
      </c>
      <c r="K1" s="31" t="s">
        <v>5</v>
      </c>
      <c r="L1" s="31" t="s">
        <v>6</v>
      </c>
      <c r="M1" s="34" t="s">
        <v>7</v>
      </c>
      <c r="N1" s="34"/>
      <c r="O1" s="34"/>
      <c r="P1" s="34"/>
      <c r="Q1" s="34"/>
      <c r="R1" s="34"/>
      <c r="S1" s="31" t="s">
        <v>8</v>
      </c>
      <c r="T1" s="31" t="s">
        <v>9</v>
      </c>
      <c r="U1" s="31" t="s">
        <v>10</v>
      </c>
      <c r="V1" s="34" t="s">
        <v>11</v>
      </c>
      <c r="W1" s="34"/>
      <c r="X1" s="34"/>
      <c r="Y1" s="34"/>
      <c r="Z1" s="34"/>
      <c r="AA1" s="34"/>
      <c r="AB1" s="31" t="s">
        <v>12</v>
      </c>
      <c r="AC1" s="31" t="s">
        <v>13</v>
      </c>
      <c r="AD1" s="31" t="s">
        <v>14</v>
      </c>
      <c r="AE1" s="34" t="s">
        <v>15</v>
      </c>
      <c r="AF1" s="34"/>
      <c r="AG1" s="34"/>
      <c r="AH1" s="34"/>
      <c r="AI1" s="34"/>
      <c r="AJ1" s="34"/>
      <c r="AK1" s="31" t="s">
        <v>16</v>
      </c>
      <c r="AL1" s="31" t="s">
        <v>17</v>
      </c>
      <c r="AM1" s="31" t="s">
        <v>18</v>
      </c>
      <c r="AN1" s="39" t="s">
        <v>19</v>
      </c>
      <c r="AO1" s="39"/>
      <c r="AP1" s="40" t="s">
        <v>20</v>
      </c>
      <c r="AQ1" s="41"/>
      <c r="AR1" s="41"/>
      <c r="AS1" s="41"/>
      <c r="AT1" s="41"/>
      <c r="AU1" s="41"/>
      <c r="AV1" s="41"/>
      <c r="AW1" s="42"/>
    </row>
    <row r="2" spans="1:49" ht="18.75">
      <c r="A2" s="45"/>
      <c r="B2" s="32"/>
      <c r="C2" s="47"/>
      <c r="D2" s="35" t="s">
        <v>21</v>
      </c>
      <c r="E2" s="35"/>
      <c r="F2" s="35" t="s">
        <v>22</v>
      </c>
      <c r="G2" s="35"/>
      <c r="H2" s="35" t="s">
        <v>23</v>
      </c>
      <c r="I2" s="35"/>
      <c r="J2" s="32"/>
      <c r="K2" s="32"/>
      <c r="L2" s="32"/>
      <c r="M2" s="1" t="s">
        <v>24</v>
      </c>
      <c r="N2" s="2"/>
      <c r="O2" s="1" t="s">
        <v>25</v>
      </c>
      <c r="P2" s="2"/>
      <c r="Q2" s="1" t="s">
        <v>26</v>
      </c>
      <c r="R2" s="2"/>
      <c r="S2" s="32"/>
      <c r="T2" s="32"/>
      <c r="U2" s="32"/>
      <c r="V2" s="35" t="s">
        <v>27</v>
      </c>
      <c r="W2" s="35"/>
      <c r="X2" s="35" t="s">
        <v>28</v>
      </c>
      <c r="Y2" s="35"/>
      <c r="Z2" s="35" t="s">
        <v>29</v>
      </c>
      <c r="AA2" s="35"/>
      <c r="AB2" s="32"/>
      <c r="AC2" s="32"/>
      <c r="AD2" s="32"/>
      <c r="AE2" s="35" t="s">
        <v>30</v>
      </c>
      <c r="AF2" s="35"/>
      <c r="AG2" s="35" t="s">
        <v>31</v>
      </c>
      <c r="AH2" s="35"/>
      <c r="AI2" s="35" t="s">
        <v>32</v>
      </c>
      <c r="AJ2" s="35"/>
      <c r="AK2" s="32"/>
      <c r="AL2" s="32"/>
      <c r="AM2" s="32"/>
      <c r="AN2" s="39"/>
      <c r="AO2" s="39"/>
      <c r="AP2" s="36" t="s">
        <v>33</v>
      </c>
      <c r="AQ2" s="37"/>
      <c r="AR2" s="43" t="s">
        <v>34</v>
      </c>
      <c r="AS2" s="44"/>
      <c r="AT2" s="36" t="s">
        <v>35</v>
      </c>
      <c r="AU2" s="37"/>
      <c r="AV2" s="38" t="s">
        <v>36</v>
      </c>
      <c r="AW2" s="38"/>
    </row>
    <row r="3" spans="1:49" ht="37.5">
      <c r="A3" s="45"/>
      <c r="B3" s="33"/>
      <c r="C3" s="48"/>
      <c r="D3" s="3" t="s">
        <v>37</v>
      </c>
      <c r="E3" s="4" t="s">
        <v>38</v>
      </c>
      <c r="F3" s="3" t="s">
        <v>37</v>
      </c>
      <c r="G3" s="4" t="s">
        <v>38</v>
      </c>
      <c r="H3" s="3" t="s">
        <v>37</v>
      </c>
      <c r="I3" s="4" t="s">
        <v>38</v>
      </c>
      <c r="J3" s="33"/>
      <c r="K3" s="33"/>
      <c r="L3" s="33"/>
      <c r="M3" s="3" t="s">
        <v>37</v>
      </c>
      <c r="N3" s="4" t="s">
        <v>38</v>
      </c>
      <c r="O3" s="3" t="s">
        <v>37</v>
      </c>
      <c r="P3" s="4" t="s">
        <v>38</v>
      </c>
      <c r="Q3" s="3" t="s">
        <v>37</v>
      </c>
      <c r="R3" s="4" t="s">
        <v>38</v>
      </c>
      <c r="S3" s="33"/>
      <c r="T3" s="33"/>
      <c r="U3" s="33"/>
      <c r="V3" s="3" t="s">
        <v>37</v>
      </c>
      <c r="W3" s="4" t="s">
        <v>38</v>
      </c>
      <c r="X3" s="3" t="s">
        <v>37</v>
      </c>
      <c r="Y3" s="4" t="s">
        <v>38</v>
      </c>
      <c r="Z3" s="3" t="s">
        <v>37</v>
      </c>
      <c r="AA3" s="4" t="s">
        <v>38</v>
      </c>
      <c r="AB3" s="33"/>
      <c r="AC3" s="33"/>
      <c r="AD3" s="33"/>
      <c r="AE3" s="3" t="s">
        <v>37</v>
      </c>
      <c r="AF3" s="4" t="s">
        <v>38</v>
      </c>
      <c r="AG3" s="3" t="s">
        <v>37</v>
      </c>
      <c r="AH3" s="4" t="s">
        <v>38</v>
      </c>
      <c r="AI3" s="3" t="s">
        <v>37</v>
      </c>
      <c r="AJ3" s="4" t="s">
        <v>38</v>
      </c>
      <c r="AK3" s="33"/>
      <c r="AL3" s="33"/>
      <c r="AM3" s="33"/>
      <c r="AN3" s="3" t="s">
        <v>37</v>
      </c>
      <c r="AO3" s="4" t="s">
        <v>38</v>
      </c>
      <c r="AP3" s="5" t="s">
        <v>39</v>
      </c>
      <c r="AQ3" s="5" t="s">
        <v>40</v>
      </c>
      <c r="AR3" s="6" t="s">
        <v>39</v>
      </c>
      <c r="AS3" s="6" t="s">
        <v>40</v>
      </c>
      <c r="AT3" s="5" t="s">
        <v>39</v>
      </c>
      <c r="AU3" s="5" t="s">
        <v>40</v>
      </c>
      <c r="AV3" s="6" t="s">
        <v>39</v>
      </c>
      <c r="AW3" s="6" t="s">
        <v>40</v>
      </c>
    </row>
    <row r="4" spans="1:49" ht="21.75">
      <c r="A4" s="7" t="s">
        <v>49</v>
      </c>
      <c r="B4" s="8">
        <v>532237</v>
      </c>
      <c r="C4" s="9">
        <v>2</v>
      </c>
      <c r="D4" s="10">
        <v>19.5</v>
      </c>
      <c r="E4" s="11">
        <f t="shared" ref="E4:E8" si="0">D4-(D4*15/100)</f>
        <v>16.574999999999999</v>
      </c>
      <c r="F4" s="10">
        <v>13.5</v>
      </c>
      <c r="G4" s="11">
        <f t="shared" ref="G4:G8" si="1">F4-(F4*15/100)</f>
        <v>11.475</v>
      </c>
      <c r="H4" s="10">
        <v>15.5</v>
      </c>
      <c r="I4" s="11">
        <f t="shared" ref="I4:I8" si="2">H4-(H4*15/100)</f>
        <v>13.175000000000001</v>
      </c>
      <c r="J4" s="12">
        <f t="shared" ref="J4:K9" si="3">SUM(D4,F4,H4)</f>
        <v>48.5</v>
      </c>
      <c r="K4" s="12">
        <f t="shared" si="3"/>
        <v>41.224999999999994</v>
      </c>
      <c r="L4" s="13">
        <f t="shared" ref="L4:L9" si="4">(SUM(E4,G4,I4))/$B4*100000</f>
        <v>7.7456095686695949</v>
      </c>
      <c r="M4" s="10">
        <v>16.5</v>
      </c>
      <c r="N4" s="11">
        <f t="shared" ref="N4:N8" si="5">M4-(M4*15/100)</f>
        <v>14.025</v>
      </c>
      <c r="O4" s="10">
        <v>12.5</v>
      </c>
      <c r="P4" s="11">
        <f t="shared" ref="P4:P8" si="6">O4-(O4*15/100)</f>
        <v>10.625</v>
      </c>
      <c r="Q4" s="10">
        <v>16</v>
      </c>
      <c r="R4" s="11">
        <f t="shared" ref="R4:R8" si="7">Q4-(Q4*15/100)</f>
        <v>13.6</v>
      </c>
      <c r="S4" s="12">
        <f t="shared" ref="S4:T8" si="8">SUM(M4,O4,Q4)</f>
        <v>45</v>
      </c>
      <c r="T4" s="12">
        <f t="shared" si="8"/>
        <v>38.25</v>
      </c>
      <c r="U4" s="13">
        <f t="shared" ref="U4:U9" si="9">(SUM(N4,P4,R4))/$B4*100000</f>
        <v>7.186648053404781</v>
      </c>
      <c r="V4" s="10">
        <v>18.5</v>
      </c>
      <c r="W4" s="11">
        <f t="shared" ref="W4:W8" si="10">V4-(V4*15/100)</f>
        <v>15.725</v>
      </c>
      <c r="X4" s="10">
        <v>16</v>
      </c>
      <c r="Y4" s="11">
        <f t="shared" ref="Y4:Y8" si="11">X4-(X4*15/100)</f>
        <v>13.6</v>
      </c>
      <c r="Z4" s="10">
        <v>15.5</v>
      </c>
      <c r="AA4" s="11">
        <f t="shared" ref="AA4:AA8" si="12">Z4-(Z4*15/100)</f>
        <v>13.175000000000001</v>
      </c>
      <c r="AB4" s="12">
        <f t="shared" ref="AB4:AC8" si="13">SUM(V4,X4,Z4)</f>
        <v>50</v>
      </c>
      <c r="AC4" s="12">
        <f t="shared" si="13"/>
        <v>42.5</v>
      </c>
      <c r="AD4" s="13">
        <f t="shared" ref="AD4:AD9" si="14">(SUM(W4,Y4,AA4))/$B4*100000</f>
        <v>7.9851645037830892</v>
      </c>
      <c r="AE4" s="10">
        <v>10</v>
      </c>
      <c r="AF4" s="11">
        <f t="shared" ref="AF4:AF8" si="15">AE4-(AE4*15/100)</f>
        <v>8.5</v>
      </c>
      <c r="AG4" s="10">
        <v>10.5</v>
      </c>
      <c r="AH4" s="11">
        <f t="shared" ref="AH4:AH8" si="16">AG4-(AG4*15/100)</f>
        <v>8.9250000000000007</v>
      </c>
      <c r="AI4" s="10">
        <v>11.5</v>
      </c>
      <c r="AJ4" s="11">
        <f t="shared" ref="AJ4:AJ8" si="17">AI4-(AI4*15/100)</f>
        <v>9.7750000000000004</v>
      </c>
      <c r="AK4" s="12">
        <f t="shared" ref="AK4:AL9" si="18">SUM(AE4,AG4,AI4)</f>
        <v>32</v>
      </c>
      <c r="AL4" s="12">
        <f t="shared" si="18"/>
        <v>27.200000000000003</v>
      </c>
      <c r="AM4" s="13">
        <f t="shared" ref="AM4:AM9" si="19">(SUM(AF4,AH4,AJ4))/$B4*100000</f>
        <v>5.110505282421177</v>
      </c>
      <c r="AN4" s="14">
        <f t="shared" ref="AN4:AN9" si="20">M4+O4+Q4+V4+X4+Z4+AE4+AG4+AI4+D4+F4+H4</f>
        <v>175.5</v>
      </c>
      <c r="AO4" s="11">
        <f t="shared" ref="AO4:AO8" si="21">AN4-(AN4*15/100)</f>
        <v>149.17500000000001</v>
      </c>
      <c r="AP4" s="15">
        <f t="shared" ref="AP4:AQ9" si="22">SUM(K4)</f>
        <v>41.224999999999994</v>
      </c>
      <c r="AQ4" s="16">
        <f t="shared" si="22"/>
        <v>7.7456095686695949</v>
      </c>
      <c r="AR4" s="17">
        <f t="shared" ref="AR4:AS9" si="23">SUM(T4,K4)</f>
        <v>79.474999999999994</v>
      </c>
      <c r="AS4" s="18">
        <f t="shared" si="23"/>
        <v>14.932257622074376</v>
      </c>
      <c r="AT4" s="15">
        <f t="shared" ref="AT4:AU9" si="24">SUM(T4,AC4,K4)</f>
        <v>121.97499999999999</v>
      </c>
      <c r="AU4" s="16">
        <f t="shared" si="24"/>
        <v>22.917422125857463</v>
      </c>
      <c r="AV4" s="17">
        <f t="shared" ref="AV4:AV9" si="25">SUM(T4,AC4,AL4,K4)</f>
        <v>149.17500000000001</v>
      </c>
      <c r="AW4" s="18">
        <f t="shared" ref="AW4:AW9" si="26">(SUM(N4,P4,R4,W4,Y4,AA4,AF4,AH4,AJ4,E4,G4,I4))/B4*100000</f>
        <v>28.027927408278643</v>
      </c>
    </row>
    <row r="5" spans="1:49" ht="21.75">
      <c r="A5" s="7" t="s">
        <v>50</v>
      </c>
      <c r="B5" s="8">
        <v>864208</v>
      </c>
      <c r="C5" s="9">
        <v>2</v>
      </c>
      <c r="D5" s="10">
        <v>30.5</v>
      </c>
      <c r="E5" s="11">
        <f t="shared" si="0"/>
        <v>25.925000000000001</v>
      </c>
      <c r="F5" s="10">
        <v>36.5</v>
      </c>
      <c r="G5" s="11">
        <f t="shared" si="1"/>
        <v>31.024999999999999</v>
      </c>
      <c r="H5" s="10">
        <v>40.5</v>
      </c>
      <c r="I5" s="11">
        <f t="shared" si="2"/>
        <v>34.424999999999997</v>
      </c>
      <c r="J5" s="12">
        <f t="shared" si="3"/>
        <v>107.5</v>
      </c>
      <c r="K5" s="12">
        <f t="shared" si="3"/>
        <v>91.375</v>
      </c>
      <c r="L5" s="13">
        <f t="shared" si="4"/>
        <v>10.573264769592505</v>
      </c>
      <c r="M5" s="10">
        <v>40</v>
      </c>
      <c r="N5" s="11">
        <f t="shared" si="5"/>
        <v>34</v>
      </c>
      <c r="O5" s="10">
        <v>30</v>
      </c>
      <c r="P5" s="11">
        <f t="shared" si="6"/>
        <v>25.5</v>
      </c>
      <c r="Q5" s="10">
        <v>38.5</v>
      </c>
      <c r="R5" s="11">
        <f t="shared" si="7"/>
        <v>32.725000000000001</v>
      </c>
      <c r="S5" s="12">
        <f t="shared" si="8"/>
        <v>108.5</v>
      </c>
      <c r="T5" s="12">
        <f t="shared" si="8"/>
        <v>92.224999999999994</v>
      </c>
      <c r="U5" s="13">
        <f t="shared" si="9"/>
        <v>10.67162072093755</v>
      </c>
      <c r="V5" s="10">
        <v>39.5</v>
      </c>
      <c r="W5" s="11">
        <f t="shared" si="10"/>
        <v>33.575000000000003</v>
      </c>
      <c r="X5" s="10">
        <v>34.5</v>
      </c>
      <c r="Y5" s="11">
        <f t="shared" si="11"/>
        <v>29.324999999999999</v>
      </c>
      <c r="Z5" s="10">
        <v>28</v>
      </c>
      <c r="AA5" s="11">
        <f t="shared" si="12"/>
        <v>23.8</v>
      </c>
      <c r="AB5" s="12">
        <f t="shared" si="13"/>
        <v>102</v>
      </c>
      <c r="AC5" s="12">
        <f t="shared" si="13"/>
        <v>86.7</v>
      </c>
      <c r="AD5" s="13">
        <f t="shared" si="14"/>
        <v>10.03230703719475</v>
      </c>
      <c r="AE5" s="10">
        <v>27.5</v>
      </c>
      <c r="AF5" s="11">
        <f t="shared" si="15"/>
        <v>23.375</v>
      </c>
      <c r="AG5" s="10">
        <v>29.5</v>
      </c>
      <c r="AH5" s="11">
        <f t="shared" si="16"/>
        <v>25.074999999999999</v>
      </c>
      <c r="AI5" s="10">
        <v>25.5</v>
      </c>
      <c r="AJ5" s="11">
        <f t="shared" si="17"/>
        <v>21.675000000000001</v>
      </c>
      <c r="AK5" s="12">
        <f t="shared" si="18"/>
        <v>82.5</v>
      </c>
      <c r="AL5" s="12">
        <f t="shared" si="18"/>
        <v>70.125</v>
      </c>
      <c r="AM5" s="13">
        <f t="shared" si="19"/>
        <v>8.1143659859663408</v>
      </c>
      <c r="AN5" s="14">
        <f t="shared" si="20"/>
        <v>400.5</v>
      </c>
      <c r="AO5" s="11">
        <f t="shared" si="21"/>
        <v>340.42500000000001</v>
      </c>
      <c r="AP5" s="15">
        <f t="shared" si="22"/>
        <v>91.375</v>
      </c>
      <c r="AQ5" s="16">
        <f t="shared" si="22"/>
        <v>10.573264769592505</v>
      </c>
      <c r="AR5" s="17">
        <f t="shared" si="23"/>
        <v>183.6</v>
      </c>
      <c r="AS5" s="18">
        <f t="shared" si="23"/>
        <v>21.244885490530056</v>
      </c>
      <c r="AT5" s="15">
        <f t="shared" si="24"/>
        <v>270.3</v>
      </c>
      <c r="AU5" s="16">
        <f t="shared" si="24"/>
        <v>31.277192527724807</v>
      </c>
      <c r="AV5" s="17">
        <f t="shared" si="25"/>
        <v>340.42500000000001</v>
      </c>
      <c r="AW5" s="18">
        <f t="shared" si="26"/>
        <v>39.391558513691145</v>
      </c>
    </row>
    <row r="6" spans="1:49" ht="21.75">
      <c r="A6" s="7" t="s">
        <v>51</v>
      </c>
      <c r="B6" s="8">
        <v>993392</v>
      </c>
      <c r="C6" s="9">
        <v>2</v>
      </c>
      <c r="D6" s="10">
        <v>34</v>
      </c>
      <c r="E6" s="11">
        <f t="shared" si="0"/>
        <v>28.9</v>
      </c>
      <c r="F6" s="10">
        <v>37.5</v>
      </c>
      <c r="G6" s="11">
        <f t="shared" si="1"/>
        <v>31.875</v>
      </c>
      <c r="H6" s="10">
        <v>43</v>
      </c>
      <c r="I6" s="11">
        <f t="shared" si="2"/>
        <v>36.549999999999997</v>
      </c>
      <c r="J6" s="12">
        <f t="shared" si="3"/>
        <v>114.5</v>
      </c>
      <c r="K6" s="12">
        <f t="shared" si="3"/>
        <v>97.324999999999989</v>
      </c>
      <c r="L6" s="13">
        <f t="shared" si="4"/>
        <v>9.7972401629970829</v>
      </c>
      <c r="M6" s="10">
        <v>32</v>
      </c>
      <c r="N6" s="11">
        <f t="shared" si="5"/>
        <v>27.2</v>
      </c>
      <c r="O6" s="10">
        <v>36</v>
      </c>
      <c r="P6" s="11">
        <f t="shared" si="6"/>
        <v>30.6</v>
      </c>
      <c r="Q6" s="10">
        <v>36.5</v>
      </c>
      <c r="R6" s="11">
        <f t="shared" si="7"/>
        <v>31.024999999999999</v>
      </c>
      <c r="S6" s="12">
        <f t="shared" si="8"/>
        <v>104.5</v>
      </c>
      <c r="T6" s="12">
        <f t="shared" si="8"/>
        <v>88.824999999999989</v>
      </c>
      <c r="U6" s="13">
        <f t="shared" si="9"/>
        <v>8.9415860002899148</v>
      </c>
      <c r="V6" s="10">
        <v>34</v>
      </c>
      <c r="W6" s="11">
        <f t="shared" si="10"/>
        <v>28.9</v>
      </c>
      <c r="X6" s="10">
        <v>26.5</v>
      </c>
      <c r="Y6" s="11">
        <f t="shared" si="11"/>
        <v>22.524999999999999</v>
      </c>
      <c r="Z6" s="10">
        <v>26.5</v>
      </c>
      <c r="AA6" s="11">
        <f t="shared" si="12"/>
        <v>22.524999999999999</v>
      </c>
      <c r="AB6" s="12">
        <f t="shared" si="13"/>
        <v>87</v>
      </c>
      <c r="AC6" s="12">
        <f t="shared" si="13"/>
        <v>73.949999999999989</v>
      </c>
      <c r="AD6" s="13">
        <f t="shared" si="14"/>
        <v>7.4441912155523697</v>
      </c>
      <c r="AE6" s="10">
        <v>26.5</v>
      </c>
      <c r="AF6" s="11">
        <f t="shared" si="15"/>
        <v>22.524999999999999</v>
      </c>
      <c r="AG6" s="10">
        <v>18.5</v>
      </c>
      <c r="AH6" s="11">
        <f t="shared" si="16"/>
        <v>15.725</v>
      </c>
      <c r="AI6" s="10">
        <v>23.5</v>
      </c>
      <c r="AJ6" s="11">
        <f t="shared" si="17"/>
        <v>19.975000000000001</v>
      </c>
      <c r="AK6" s="12">
        <f t="shared" si="18"/>
        <v>68.5</v>
      </c>
      <c r="AL6" s="12">
        <f t="shared" si="18"/>
        <v>58.225000000000001</v>
      </c>
      <c r="AM6" s="13">
        <f t="shared" si="19"/>
        <v>5.8612310145441073</v>
      </c>
      <c r="AN6" s="14">
        <f t="shared" si="20"/>
        <v>374.5</v>
      </c>
      <c r="AO6" s="11">
        <f t="shared" si="21"/>
        <v>318.32499999999999</v>
      </c>
      <c r="AP6" s="15">
        <f t="shared" si="22"/>
        <v>97.324999999999989</v>
      </c>
      <c r="AQ6" s="16">
        <f t="shared" si="22"/>
        <v>9.7972401629970829</v>
      </c>
      <c r="AR6" s="17">
        <f t="shared" si="23"/>
        <v>186.14999999999998</v>
      </c>
      <c r="AS6" s="18">
        <f t="shared" si="23"/>
        <v>18.738826163286998</v>
      </c>
      <c r="AT6" s="15">
        <f t="shared" si="24"/>
        <v>260.09999999999997</v>
      </c>
      <c r="AU6" s="16">
        <f t="shared" si="24"/>
        <v>26.183017378839367</v>
      </c>
      <c r="AV6" s="17">
        <f t="shared" si="25"/>
        <v>318.32499999999993</v>
      </c>
      <c r="AW6" s="18">
        <f t="shared" si="26"/>
        <v>32.044248393383477</v>
      </c>
    </row>
    <row r="7" spans="1:49" ht="21.75">
      <c r="A7" s="7" t="s">
        <v>52</v>
      </c>
      <c r="B7" s="8">
        <v>599140</v>
      </c>
      <c r="C7" s="9">
        <v>2</v>
      </c>
      <c r="D7" s="10">
        <v>13.5</v>
      </c>
      <c r="E7" s="11">
        <f t="shared" si="0"/>
        <v>11.475</v>
      </c>
      <c r="F7" s="10">
        <v>13.5</v>
      </c>
      <c r="G7" s="11">
        <f t="shared" si="1"/>
        <v>11.475</v>
      </c>
      <c r="H7" s="10">
        <v>16</v>
      </c>
      <c r="I7" s="11">
        <f t="shared" si="2"/>
        <v>13.6</v>
      </c>
      <c r="J7" s="12">
        <f t="shared" si="3"/>
        <v>43</v>
      </c>
      <c r="K7" s="12">
        <f t="shared" si="3"/>
        <v>36.549999999999997</v>
      </c>
      <c r="L7" s="13">
        <f t="shared" si="4"/>
        <v>6.100410588510198</v>
      </c>
      <c r="M7" s="10">
        <v>18.5</v>
      </c>
      <c r="N7" s="11">
        <f t="shared" si="5"/>
        <v>15.725</v>
      </c>
      <c r="O7" s="10">
        <v>14</v>
      </c>
      <c r="P7" s="11">
        <f t="shared" si="6"/>
        <v>11.9</v>
      </c>
      <c r="Q7" s="10">
        <v>15</v>
      </c>
      <c r="R7" s="11">
        <f t="shared" si="7"/>
        <v>12.75</v>
      </c>
      <c r="S7" s="12">
        <f t="shared" si="8"/>
        <v>47.5</v>
      </c>
      <c r="T7" s="12">
        <f t="shared" si="8"/>
        <v>40.375</v>
      </c>
      <c r="U7" s="13">
        <f t="shared" si="9"/>
        <v>6.738825650098474</v>
      </c>
      <c r="V7" s="10">
        <v>14.5</v>
      </c>
      <c r="W7" s="11">
        <f t="shared" si="10"/>
        <v>12.324999999999999</v>
      </c>
      <c r="X7" s="10">
        <v>13</v>
      </c>
      <c r="Y7" s="11">
        <f t="shared" si="11"/>
        <v>11.05</v>
      </c>
      <c r="Z7" s="10">
        <v>12.5</v>
      </c>
      <c r="AA7" s="11">
        <f t="shared" si="12"/>
        <v>10.625</v>
      </c>
      <c r="AB7" s="12">
        <f t="shared" si="13"/>
        <v>40</v>
      </c>
      <c r="AC7" s="12">
        <f t="shared" si="13"/>
        <v>34</v>
      </c>
      <c r="AD7" s="13">
        <f t="shared" si="14"/>
        <v>5.6748005474513468</v>
      </c>
      <c r="AE7" s="10">
        <v>13</v>
      </c>
      <c r="AF7" s="11">
        <f t="shared" si="15"/>
        <v>11.05</v>
      </c>
      <c r="AG7" s="10">
        <v>14</v>
      </c>
      <c r="AH7" s="11">
        <f t="shared" si="16"/>
        <v>11.9</v>
      </c>
      <c r="AI7" s="10">
        <v>12.5</v>
      </c>
      <c r="AJ7" s="11">
        <f t="shared" si="17"/>
        <v>10.625</v>
      </c>
      <c r="AK7" s="12">
        <f t="shared" si="18"/>
        <v>39.5</v>
      </c>
      <c r="AL7" s="12">
        <f t="shared" si="18"/>
        <v>33.575000000000003</v>
      </c>
      <c r="AM7" s="13">
        <f t="shared" si="19"/>
        <v>5.6038655406082052</v>
      </c>
      <c r="AN7" s="14">
        <f t="shared" si="20"/>
        <v>170</v>
      </c>
      <c r="AO7" s="11">
        <f t="shared" si="21"/>
        <v>144.5</v>
      </c>
      <c r="AP7" s="15">
        <f t="shared" si="22"/>
        <v>36.549999999999997</v>
      </c>
      <c r="AQ7" s="16">
        <f t="shared" si="22"/>
        <v>6.100410588510198</v>
      </c>
      <c r="AR7" s="17">
        <f t="shared" si="23"/>
        <v>76.924999999999997</v>
      </c>
      <c r="AS7" s="18">
        <f t="shared" si="23"/>
        <v>12.839236238608672</v>
      </c>
      <c r="AT7" s="15">
        <f t="shared" si="24"/>
        <v>110.925</v>
      </c>
      <c r="AU7" s="16">
        <f t="shared" si="24"/>
        <v>18.514036786060018</v>
      </c>
      <c r="AV7" s="17">
        <f t="shared" si="25"/>
        <v>144.5</v>
      </c>
      <c r="AW7" s="18">
        <f t="shared" si="26"/>
        <v>24.117902326668226</v>
      </c>
    </row>
    <row r="8" spans="1:49" ht="21.75">
      <c r="A8" s="7" t="s">
        <v>53</v>
      </c>
      <c r="B8" s="8">
        <v>456630</v>
      </c>
      <c r="C8" s="9">
        <v>2</v>
      </c>
      <c r="D8" s="10">
        <v>12.5</v>
      </c>
      <c r="E8" s="11">
        <f t="shared" si="0"/>
        <v>10.625</v>
      </c>
      <c r="F8" s="10">
        <v>14.5</v>
      </c>
      <c r="G8" s="11">
        <f t="shared" si="1"/>
        <v>12.324999999999999</v>
      </c>
      <c r="H8" s="10">
        <v>14.5</v>
      </c>
      <c r="I8" s="11">
        <f t="shared" si="2"/>
        <v>12.324999999999999</v>
      </c>
      <c r="J8" s="12">
        <f t="shared" si="3"/>
        <v>41.5</v>
      </c>
      <c r="K8" s="12">
        <f t="shared" si="3"/>
        <v>35.274999999999999</v>
      </c>
      <c r="L8" s="13">
        <f t="shared" si="4"/>
        <v>7.7250728160655235</v>
      </c>
      <c r="M8" s="10">
        <v>18</v>
      </c>
      <c r="N8" s="11">
        <f t="shared" si="5"/>
        <v>15.3</v>
      </c>
      <c r="O8" s="10">
        <v>13</v>
      </c>
      <c r="P8" s="11">
        <f t="shared" si="6"/>
        <v>11.05</v>
      </c>
      <c r="Q8" s="10">
        <v>19</v>
      </c>
      <c r="R8" s="11">
        <f t="shared" si="7"/>
        <v>16.149999999999999</v>
      </c>
      <c r="S8" s="12">
        <f t="shared" si="8"/>
        <v>50</v>
      </c>
      <c r="T8" s="12">
        <f t="shared" si="8"/>
        <v>42.5</v>
      </c>
      <c r="U8" s="13">
        <f t="shared" si="9"/>
        <v>9.3073166458620769</v>
      </c>
      <c r="V8" s="10">
        <v>14</v>
      </c>
      <c r="W8" s="11">
        <f t="shared" si="10"/>
        <v>11.9</v>
      </c>
      <c r="X8" s="10">
        <v>13</v>
      </c>
      <c r="Y8" s="11">
        <f t="shared" si="11"/>
        <v>11.05</v>
      </c>
      <c r="Z8" s="10">
        <v>9.5</v>
      </c>
      <c r="AA8" s="11">
        <f t="shared" si="12"/>
        <v>8.0749999999999993</v>
      </c>
      <c r="AB8" s="12">
        <f t="shared" si="13"/>
        <v>36.5</v>
      </c>
      <c r="AC8" s="12">
        <f t="shared" si="13"/>
        <v>31.025000000000002</v>
      </c>
      <c r="AD8" s="13">
        <f t="shared" si="14"/>
        <v>6.7943411514793155</v>
      </c>
      <c r="AE8" s="10">
        <v>10.5</v>
      </c>
      <c r="AF8" s="11">
        <f t="shared" si="15"/>
        <v>8.9250000000000007</v>
      </c>
      <c r="AG8" s="10">
        <v>8.5</v>
      </c>
      <c r="AH8" s="11">
        <f t="shared" si="16"/>
        <v>7.2249999999999996</v>
      </c>
      <c r="AI8" s="10">
        <v>12</v>
      </c>
      <c r="AJ8" s="11">
        <f t="shared" si="17"/>
        <v>10.199999999999999</v>
      </c>
      <c r="AK8" s="12">
        <f t="shared" si="18"/>
        <v>31</v>
      </c>
      <c r="AL8" s="12">
        <f t="shared" si="18"/>
        <v>26.349999999999998</v>
      </c>
      <c r="AM8" s="13">
        <f t="shared" si="19"/>
        <v>5.7705363204344868</v>
      </c>
      <c r="AN8" s="14">
        <f t="shared" si="20"/>
        <v>159</v>
      </c>
      <c r="AO8" s="11">
        <f t="shared" si="21"/>
        <v>135.15</v>
      </c>
      <c r="AP8" s="15">
        <f t="shared" si="22"/>
        <v>35.274999999999999</v>
      </c>
      <c r="AQ8" s="16">
        <f t="shared" si="22"/>
        <v>7.7250728160655235</v>
      </c>
      <c r="AR8" s="17">
        <f t="shared" si="23"/>
        <v>77.775000000000006</v>
      </c>
      <c r="AS8" s="18">
        <f t="shared" si="23"/>
        <v>17.0323894619276</v>
      </c>
      <c r="AT8" s="15">
        <f t="shared" si="24"/>
        <v>108.80000000000001</v>
      </c>
      <c r="AU8" s="16">
        <f t="shared" si="24"/>
        <v>23.826730613406916</v>
      </c>
      <c r="AV8" s="17">
        <f t="shared" si="25"/>
        <v>135.15</v>
      </c>
      <c r="AW8" s="18">
        <f t="shared" si="26"/>
        <v>29.597266933841404</v>
      </c>
    </row>
    <row r="9" spans="1:49" ht="18.75">
      <c r="A9" s="25" t="s">
        <v>19</v>
      </c>
      <c r="B9" s="26">
        <f>SUM(B4:B8)</f>
        <v>3445607</v>
      </c>
      <c r="C9" s="27"/>
      <c r="D9" s="28">
        <f t="shared" ref="D9:I9" si="27">SUM(D4:D8)</f>
        <v>110</v>
      </c>
      <c r="E9" s="29">
        <f t="shared" si="27"/>
        <v>93.5</v>
      </c>
      <c r="F9" s="28">
        <f t="shared" si="27"/>
        <v>115.5</v>
      </c>
      <c r="G9" s="29">
        <f t="shared" si="27"/>
        <v>98.174999999999997</v>
      </c>
      <c r="H9" s="28">
        <f t="shared" si="27"/>
        <v>129.5</v>
      </c>
      <c r="I9" s="29">
        <f t="shared" si="27"/>
        <v>110.07499999999999</v>
      </c>
      <c r="J9" s="12">
        <f t="shared" si="3"/>
        <v>355</v>
      </c>
      <c r="K9" s="12">
        <f t="shared" si="3"/>
        <v>301.75</v>
      </c>
      <c r="L9" s="13">
        <f t="shared" si="4"/>
        <v>8.7575280639956912</v>
      </c>
      <c r="M9" s="28">
        <f t="shared" ref="M9:T9" si="28">SUM(M4:M8)</f>
        <v>125</v>
      </c>
      <c r="N9" s="29">
        <f t="shared" si="28"/>
        <v>106.24999999999999</v>
      </c>
      <c r="O9" s="28">
        <f t="shared" si="28"/>
        <v>105.5</v>
      </c>
      <c r="P9" s="29">
        <f t="shared" si="28"/>
        <v>89.674999999999997</v>
      </c>
      <c r="Q9" s="28">
        <f t="shared" si="28"/>
        <v>125</v>
      </c>
      <c r="R9" s="29">
        <f t="shared" si="28"/>
        <v>106.25</v>
      </c>
      <c r="S9" s="12">
        <f t="shared" si="28"/>
        <v>355.5</v>
      </c>
      <c r="T9" s="12">
        <f t="shared" si="28"/>
        <v>302.17499999999995</v>
      </c>
      <c r="U9" s="13">
        <f t="shared" si="9"/>
        <v>8.7698626105646973</v>
      </c>
      <c r="V9" s="28">
        <f t="shared" ref="V9:AC9" si="29">SUM(V4:V8)</f>
        <v>120.5</v>
      </c>
      <c r="W9" s="29">
        <f t="shared" si="29"/>
        <v>102.42500000000001</v>
      </c>
      <c r="X9" s="28">
        <f t="shared" si="29"/>
        <v>103</v>
      </c>
      <c r="Y9" s="29">
        <f t="shared" si="29"/>
        <v>87.549999999999983</v>
      </c>
      <c r="Z9" s="28">
        <f t="shared" si="29"/>
        <v>92</v>
      </c>
      <c r="AA9" s="29">
        <f t="shared" si="29"/>
        <v>78.2</v>
      </c>
      <c r="AB9" s="12">
        <f t="shared" si="29"/>
        <v>315.5</v>
      </c>
      <c r="AC9" s="12">
        <f t="shared" si="29"/>
        <v>268.17499999999995</v>
      </c>
      <c r="AD9" s="13">
        <f t="shared" si="14"/>
        <v>7.7830988850440583</v>
      </c>
      <c r="AE9" s="28">
        <f t="shared" ref="AE9:AJ9" si="30">SUM(AE4:AE8)</f>
        <v>87.5</v>
      </c>
      <c r="AF9" s="29">
        <f t="shared" si="30"/>
        <v>74.375</v>
      </c>
      <c r="AG9" s="28">
        <f t="shared" si="30"/>
        <v>81</v>
      </c>
      <c r="AH9" s="29">
        <f t="shared" si="30"/>
        <v>68.849999999999994</v>
      </c>
      <c r="AI9" s="28">
        <f t="shared" si="30"/>
        <v>85</v>
      </c>
      <c r="AJ9" s="29">
        <f t="shared" si="30"/>
        <v>72.25</v>
      </c>
      <c r="AK9" s="12">
        <f t="shared" si="18"/>
        <v>253.5</v>
      </c>
      <c r="AL9" s="12">
        <f t="shared" si="18"/>
        <v>215.47499999999999</v>
      </c>
      <c r="AM9" s="13">
        <f t="shared" si="19"/>
        <v>6.2536151104870639</v>
      </c>
      <c r="AN9" s="30">
        <f t="shared" si="20"/>
        <v>1279.5</v>
      </c>
      <c r="AO9" s="11">
        <f>AN9-(AN9*15/100)</f>
        <v>1087.575</v>
      </c>
      <c r="AP9" s="15">
        <f t="shared" si="22"/>
        <v>301.75</v>
      </c>
      <c r="AQ9" s="16">
        <f t="shared" si="22"/>
        <v>8.7575280639956912</v>
      </c>
      <c r="AR9" s="17">
        <f t="shared" si="23"/>
        <v>603.92499999999995</v>
      </c>
      <c r="AS9" s="18">
        <f t="shared" si="23"/>
        <v>17.527390674560387</v>
      </c>
      <c r="AT9" s="15">
        <f t="shared" si="24"/>
        <v>872.09999999999991</v>
      </c>
      <c r="AU9" s="16">
        <f t="shared" si="24"/>
        <v>25.310489559604449</v>
      </c>
      <c r="AV9" s="17">
        <f t="shared" si="25"/>
        <v>1087.5749999999998</v>
      </c>
      <c r="AW9" s="18">
        <f t="shared" si="26"/>
        <v>31.564104670091513</v>
      </c>
    </row>
  </sheetData>
  <mergeCells count="34">
    <mergeCell ref="L1:L3"/>
    <mergeCell ref="T1:T3"/>
    <mergeCell ref="U1:U3"/>
    <mergeCell ref="A1:A3"/>
    <mergeCell ref="B1:B3"/>
    <mergeCell ref="C1:C3"/>
    <mergeCell ref="K1:K3"/>
    <mergeCell ref="AB1:AB3"/>
    <mergeCell ref="AM1:AM3"/>
    <mergeCell ref="AC1:AC3"/>
    <mergeCell ref="AD1:AD3"/>
    <mergeCell ref="AL1:AL3"/>
    <mergeCell ref="AE1:AJ1"/>
    <mergeCell ref="AV2:AW2"/>
    <mergeCell ref="AK1:AK3"/>
    <mergeCell ref="AN1:AO2"/>
    <mergeCell ref="AP1:AW1"/>
    <mergeCell ref="D2:E2"/>
    <mergeCell ref="F2:G2"/>
    <mergeCell ref="H2:I2"/>
    <mergeCell ref="V2:W2"/>
    <mergeCell ref="X2:Y2"/>
    <mergeCell ref="Z2:AA2"/>
    <mergeCell ref="AE2:AF2"/>
    <mergeCell ref="D1:I1"/>
    <mergeCell ref="J1:J3"/>
    <mergeCell ref="M1:R1"/>
    <mergeCell ref="S1:S3"/>
    <mergeCell ref="V1:AA1"/>
    <mergeCell ref="AG2:AH2"/>
    <mergeCell ref="AI2:AJ2"/>
    <mergeCell ref="AP2:AQ2"/>
    <mergeCell ref="AR2:AS2"/>
    <mergeCell ref="AT2:AU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9"/>
  <sheetViews>
    <sheetView workbookViewId="0">
      <selection activeCell="S24" sqref="S24"/>
    </sheetView>
  </sheetViews>
  <sheetFormatPr defaultRowHeight="15"/>
  <cols>
    <col min="2" max="2" width="16" customWidth="1"/>
    <col min="49" max="49" width="11.28515625" customWidth="1"/>
  </cols>
  <sheetData>
    <row r="1" spans="1:49" ht="21">
      <c r="A1" s="45" t="s">
        <v>0</v>
      </c>
      <c r="B1" s="31" t="s">
        <v>1</v>
      </c>
      <c r="C1" s="46" t="s">
        <v>2</v>
      </c>
      <c r="D1" s="34" t="s">
        <v>3</v>
      </c>
      <c r="E1" s="34"/>
      <c r="F1" s="34"/>
      <c r="G1" s="34"/>
      <c r="H1" s="34"/>
      <c r="I1" s="34"/>
      <c r="J1" s="31" t="s">
        <v>4</v>
      </c>
      <c r="K1" s="31" t="s">
        <v>5</v>
      </c>
      <c r="L1" s="31" t="s">
        <v>6</v>
      </c>
      <c r="M1" s="34" t="s">
        <v>7</v>
      </c>
      <c r="N1" s="34"/>
      <c r="O1" s="34"/>
      <c r="P1" s="34"/>
      <c r="Q1" s="34"/>
      <c r="R1" s="34"/>
      <c r="S1" s="31" t="s">
        <v>8</v>
      </c>
      <c r="T1" s="31" t="s">
        <v>9</v>
      </c>
      <c r="U1" s="31" t="s">
        <v>10</v>
      </c>
      <c r="V1" s="34" t="s">
        <v>11</v>
      </c>
      <c r="W1" s="34"/>
      <c r="X1" s="34"/>
      <c r="Y1" s="34"/>
      <c r="Z1" s="34"/>
      <c r="AA1" s="34"/>
      <c r="AB1" s="31" t="s">
        <v>12</v>
      </c>
      <c r="AC1" s="31" t="s">
        <v>13</v>
      </c>
      <c r="AD1" s="31" t="s">
        <v>14</v>
      </c>
      <c r="AE1" s="34" t="s">
        <v>15</v>
      </c>
      <c r="AF1" s="34"/>
      <c r="AG1" s="34"/>
      <c r="AH1" s="34"/>
      <c r="AI1" s="34"/>
      <c r="AJ1" s="34"/>
      <c r="AK1" s="31" t="s">
        <v>16</v>
      </c>
      <c r="AL1" s="31" t="s">
        <v>17</v>
      </c>
      <c r="AM1" s="31" t="s">
        <v>18</v>
      </c>
      <c r="AN1" s="39" t="s">
        <v>19</v>
      </c>
      <c r="AO1" s="39"/>
      <c r="AP1" s="40" t="s">
        <v>20</v>
      </c>
      <c r="AQ1" s="41"/>
      <c r="AR1" s="41"/>
      <c r="AS1" s="41"/>
      <c r="AT1" s="41"/>
      <c r="AU1" s="41"/>
      <c r="AV1" s="41"/>
      <c r="AW1" s="42"/>
    </row>
    <row r="2" spans="1:49" ht="18.75">
      <c r="A2" s="45"/>
      <c r="B2" s="32"/>
      <c r="C2" s="47"/>
      <c r="D2" s="35" t="s">
        <v>21</v>
      </c>
      <c r="E2" s="35"/>
      <c r="F2" s="35" t="s">
        <v>22</v>
      </c>
      <c r="G2" s="35"/>
      <c r="H2" s="35" t="s">
        <v>23</v>
      </c>
      <c r="I2" s="35"/>
      <c r="J2" s="32"/>
      <c r="K2" s="32"/>
      <c r="L2" s="32"/>
      <c r="M2" s="1" t="s">
        <v>24</v>
      </c>
      <c r="N2" s="2"/>
      <c r="O2" s="1" t="s">
        <v>25</v>
      </c>
      <c r="P2" s="2"/>
      <c r="Q2" s="1" t="s">
        <v>26</v>
      </c>
      <c r="R2" s="2"/>
      <c r="S2" s="32"/>
      <c r="T2" s="32"/>
      <c r="U2" s="32"/>
      <c r="V2" s="35" t="s">
        <v>27</v>
      </c>
      <c r="W2" s="35"/>
      <c r="X2" s="35" t="s">
        <v>28</v>
      </c>
      <c r="Y2" s="35"/>
      <c r="Z2" s="35" t="s">
        <v>29</v>
      </c>
      <c r="AA2" s="35"/>
      <c r="AB2" s="32"/>
      <c r="AC2" s="32"/>
      <c r="AD2" s="32"/>
      <c r="AE2" s="35" t="s">
        <v>30</v>
      </c>
      <c r="AF2" s="35"/>
      <c r="AG2" s="35" t="s">
        <v>31</v>
      </c>
      <c r="AH2" s="35"/>
      <c r="AI2" s="35" t="s">
        <v>32</v>
      </c>
      <c r="AJ2" s="35"/>
      <c r="AK2" s="32"/>
      <c r="AL2" s="32"/>
      <c r="AM2" s="32"/>
      <c r="AN2" s="39"/>
      <c r="AO2" s="39"/>
      <c r="AP2" s="36" t="s">
        <v>33</v>
      </c>
      <c r="AQ2" s="37"/>
      <c r="AR2" s="43" t="s">
        <v>34</v>
      </c>
      <c r="AS2" s="44"/>
      <c r="AT2" s="36" t="s">
        <v>35</v>
      </c>
      <c r="AU2" s="37"/>
      <c r="AV2" s="38" t="s">
        <v>36</v>
      </c>
      <c r="AW2" s="38"/>
    </row>
    <row r="3" spans="1:49" ht="37.5">
      <c r="A3" s="45"/>
      <c r="B3" s="33"/>
      <c r="C3" s="48"/>
      <c r="D3" s="3" t="s">
        <v>37</v>
      </c>
      <c r="E3" s="4" t="s">
        <v>38</v>
      </c>
      <c r="F3" s="3" t="s">
        <v>37</v>
      </c>
      <c r="G3" s="4" t="s">
        <v>38</v>
      </c>
      <c r="H3" s="3" t="s">
        <v>37</v>
      </c>
      <c r="I3" s="4" t="s">
        <v>38</v>
      </c>
      <c r="J3" s="33"/>
      <c r="K3" s="33"/>
      <c r="L3" s="33"/>
      <c r="M3" s="3" t="s">
        <v>37</v>
      </c>
      <c r="N3" s="4" t="s">
        <v>38</v>
      </c>
      <c r="O3" s="3" t="s">
        <v>37</v>
      </c>
      <c r="P3" s="4" t="s">
        <v>38</v>
      </c>
      <c r="Q3" s="3" t="s">
        <v>37</v>
      </c>
      <c r="R3" s="4" t="s">
        <v>38</v>
      </c>
      <c r="S3" s="33"/>
      <c r="T3" s="33"/>
      <c r="U3" s="33"/>
      <c r="V3" s="3" t="s">
        <v>37</v>
      </c>
      <c r="W3" s="4" t="s">
        <v>38</v>
      </c>
      <c r="X3" s="3" t="s">
        <v>37</v>
      </c>
      <c r="Y3" s="4" t="s">
        <v>38</v>
      </c>
      <c r="Z3" s="3" t="s">
        <v>37</v>
      </c>
      <c r="AA3" s="4" t="s">
        <v>38</v>
      </c>
      <c r="AB3" s="33"/>
      <c r="AC3" s="33"/>
      <c r="AD3" s="33"/>
      <c r="AE3" s="3" t="s">
        <v>37</v>
      </c>
      <c r="AF3" s="4" t="s">
        <v>38</v>
      </c>
      <c r="AG3" s="3" t="s">
        <v>37</v>
      </c>
      <c r="AH3" s="4" t="s">
        <v>38</v>
      </c>
      <c r="AI3" s="3" t="s">
        <v>37</v>
      </c>
      <c r="AJ3" s="4" t="s">
        <v>38</v>
      </c>
      <c r="AK3" s="33"/>
      <c r="AL3" s="33"/>
      <c r="AM3" s="33"/>
      <c r="AN3" s="3" t="s">
        <v>37</v>
      </c>
      <c r="AO3" s="4" t="s">
        <v>38</v>
      </c>
      <c r="AP3" s="5" t="s">
        <v>39</v>
      </c>
      <c r="AQ3" s="5" t="s">
        <v>40</v>
      </c>
      <c r="AR3" s="6" t="s">
        <v>39</v>
      </c>
      <c r="AS3" s="6" t="s">
        <v>40</v>
      </c>
      <c r="AT3" s="5" t="s">
        <v>39</v>
      </c>
      <c r="AU3" s="5" t="s">
        <v>40</v>
      </c>
      <c r="AV3" s="6" t="s">
        <v>39</v>
      </c>
      <c r="AW3" s="6" t="s">
        <v>40</v>
      </c>
    </row>
    <row r="4" spans="1:49" ht="21.75">
      <c r="A4" s="7" t="s">
        <v>54</v>
      </c>
      <c r="B4" s="8">
        <v>728058</v>
      </c>
      <c r="C4" s="9">
        <v>3</v>
      </c>
      <c r="D4" s="10">
        <v>20</v>
      </c>
      <c r="E4" s="11">
        <f t="shared" ref="E4:E8" si="0">D4-(D4*15/100)</f>
        <v>17</v>
      </c>
      <c r="F4" s="10">
        <v>19</v>
      </c>
      <c r="G4" s="11">
        <f t="shared" ref="G4:G8" si="1">F4-(F4*15/100)</f>
        <v>16.149999999999999</v>
      </c>
      <c r="H4" s="10">
        <v>25.5</v>
      </c>
      <c r="I4" s="11">
        <f t="shared" ref="I4:I8" si="2">H4-(H4*15/100)</f>
        <v>21.675000000000001</v>
      </c>
      <c r="J4" s="12">
        <f t="shared" ref="J4:K9" si="3">SUM(D4,F4,H4)</f>
        <v>64.5</v>
      </c>
      <c r="K4" s="12">
        <f t="shared" si="3"/>
        <v>54.825000000000003</v>
      </c>
      <c r="L4" s="13">
        <f t="shared" ref="L4:L9" si="4">(SUM(E4,G4,I4))/$B4*100000</f>
        <v>7.5303066513931594</v>
      </c>
      <c r="M4" s="10">
        <v>27.5</v>
      </c>
      <c r="N4" s="11">
        <f t="shared" ref="N4:N8" si="5">M4-(M4*15/100)</f>
        <v>23.375</v>
      </c>
      <c r="O4" s="10">
        <v>20.5</v>
      </c>
      <c r="P4" s="11">
        <f t="shared" ref="P4:P8" si="6">O4-(O4*15/100)</f>
        <v>17.425000000000001</v>
      </c>
      <c r="Q4" s="10">
        <v>25</v>
      </c>
      <c r="R4" s="11">
        <f t="shared" ref="R4:R8" si="7">Q4-(Q4*15/100)</f>
        <v>21.25</v>
      </c>
      <c r="S4" s="12">
        <f t="shared" ref="S4:T8" si="8">SUM(M4,O4,Q4)</f>
        <v>73</v>
      </c>
      <c r="T4" s="12">
        <f t="shared" si="8"/>
        <v>62.05</v>
      </c>
      <c r="U4" s="13">
        <f t="shared" ref="U4:U9" si="9">(SUM(N4,P4,R4))/$B4*100000</f>
        <v>8.5226726442124114</v>
      </c>
      <c r="V4" s="10">
        <v>23.5</v>
      </c>
      <c r="W4" s="11">
        <f t="shared" ref="W4:W8" si="10">V4-(V4*15/100)</f>
        <v>19.975000000000001</v>
      </c>
      <c r="X4" s="10">
        <v>24</v>
      </c>
      <c r="Y4" s="11">
        <f t="shared" ref="Y4:Y8" si="11">X4-(X4*15/100)</f>
        <v>20.399999999999999</v>
      </c>
      <c r="Z4" s="10">
        <v>20</v>
      </c>
      <c r="AA4" s="11">
        <f t="shared" ref="AA4:AA8" si="12">Z4-(Z4*15/100)</f>
        <v>17</v>
      </c>
      <c r="AB4" s="12">
        <f t="shared" ref="AB4:AC8" si="13">SUM(V4,X4,Z4)</f>
        <v>67.5</v>
      </c>
      <c r="AC4" s="12">
        <f t="shared" si="13"/>
        <v>57.375</v>
      </c>
      <c r="AD4" s="13">
        <f t="shared" ref="AD4:AD9" si="14">(SUM(W4,Y4,AA4))/$B4*100000</f>
        <v>7.8805534723881889</v>
      </c>
      <c r="AE4" s="10">
        <v>21</v>
      </c>
      <c r="AF4" s="11">
        <f t="shared" ref="AF4:AF8" si="15">AE4-(AE4*15/100)</f>
        <v>17.850000000000001</v>
      </c>
      <c r="AG4" s="10">
        <v>17.5</v>
      </c>
      <c r="AH4" s="11">
        <f t="shared" ref="AH4:AH8" si="16">AG4-(AG4*15/100)</f>
        <v>14.875</v>
      </c>
      <c r="AI4" s="10">
        <v>18.5</v>
      </c>
      <c r="AJ4" s="11">
        <f t="shared" ref="AJ4:AJ8" si="17">AI4-(AI4*15/100)</f>
        <v>15.725</v>
      </c>
      <c r="AK4" s="12">
        <f t="shared" ref="AK4:AL9" si="18">SUM(AE4,AG4,AI4)</f>
        <v>57</v>
      </c>
      <c r="AL4" s="12">
        <f t="shared" si="18"/>
        <v>48.45</v>
      </c>
      <c r="AM4" s="13">
        <f t="shared" ref="AM4:AM9" si="19">(SUM(AF4,AH4,AJ4))/$B4*100000</f>
        <v>6.6546895989055823</v>
      </c>
      <c r="AN4" s="14">
        <f t="shared" ref="AN4:AN9" si="20">M4+O4+Q4+V4+X4+Z4+AE4+AG4+AI4+D4+F4+H4</f>
        <v>262</v>
      </c>
      <c r="AO4" s="11">
        <f>AN4-(AN4*35/100)</f>
        <v>170.3</v>
      </c>
      <c r="AP4" s="15">
        <f t="shared" ref="AP4:AQ9" si="21">SUM(K4)</f>
        <v>54.825000000000003</v>
      </c>
      <c r="AQ4" s="16">
        <f t="shared" si="21"/>
        <v>7.5303066513931594</v>
      </c>
      <c r="AR4" s="17">
        <f t="shared" ref="AR4:AS9" si="22">SUM(T4,K4)</f>
        <v>116.875</v>
      </c>
      <c r="AS4" s="18">
        <f t="shared" si="22"/>
        <v>16.052979295605571</v>
      </c>
      <c r="AT4" s="15">
        <f t="shared" ref="AT4:AU9" si="23">SUM(T4,AC4,K4)</f>
        <v>174.25</v>
      </c>
      <c r="AU4" s="16">
        <f t="shared" si="23"/>
        <v>23.933532767993761</v>
      </c>
      <c r="AV4" s="17">
        <f t="shared" ref="AV4:AV9" si="24">SUM(T4,AC4,AL4,K4)</f>
        <v>222.7</v>
      </c>
      <c r="AW4" s="18">
        <f t="shared" ref="AW4:AW9" si="25">(SUM(N4,P4,R4,W4,Y4,AA4,AF4,AH4,AJ4,E4,G4,I4))/B4*100000</f>
        <v>30.588222366899341</v>
      </c>
    </row>
    <row r="5" spans="1:49" ht="21.75">
      <c r="A5" s="7" t="s">
        <v>55</v>
      </c>
      <c r="B5" s="8">
        <v>329750</v>
      </c>
      <c r="C5" s="9">
        <v>3</v>
      </c>
      <c r="D5" s="10">
        <v>10</v>
      </c>
      <c r="E5" s="11">
        <f t="shared" si="0"/>
        <v>8.5</v>
      </c>
      <c r="F5" s="10">
        <v>9</v>
      </c>
      <c r="G5" s="11">
        <f t="shared" si="1"/>
        <v>7.65</v>
      </c>
      <c r="H5" s="10">
        <v>11</v>
      </c>
      <c r="I5" s="11">
        <f t="shared" si="2"/>
        <v>9.35</v>
      </c>
      <c r="J5" s="12">
        <f t="shared" si="3"/>
        <v>30</v>
      </c>
      <c r="K5" s="12">
        <f t="shared" si="3"/>
        <v>25.5</v>
      </c>
      <c r="L5" s="13">
        <f t="shared" si="4"/>
        <v>7.7331311599696742</v>
      </c>
      <c r="M5" s="10">
        <v>12</v>
      </c>
      <c r="N5" s="11">
        <f t="shared" si="5"/>
        <v>10.199999999999999</v>
      </c>
      <c r="O5" s="10">
        <v>13.5</v>
      </c>
      <c r="P5" s="11">
        <f t="shared" si="6"/>
        <v>11.475</v>
      </c>
      <c r="Q5" s="10">
        <v>13.5</v>
      </c>
      <c r="R5" s="11">
        <f t="shared" si="7"/>
        <v>11.475</v>
      </c>
      <c r="S5" s="12">
        <f t="shared" si="8"/>
        <v>39</v>
      </c>
      <c r="T5" s="12">
        <f t="shared" si="8"/>
        <v>33.15</v>
      </c>
      <c r="U5" s="13">
        <f t="shared" si="9"/>
        <v>10.053070507960577</v>
      </c>
      <c r="V5" s="10">
        <v>14</v>
      </c>
      <c r="W5" s="11">
        <f t="shared" si="10"/>
        <v>11.9</v>
      </c>
      <c r="X5" s="10">
        <v>8.5</v>
      </c>
      <c r="Y5" s="11">
        <f t="shared" si="11"/>
        <v>7.2249999999999996</v>
      </c>
      <c r="Z5" s="10">
        <v>12</v>
      </c>
      <c r="AA5" s="11">
        <f t="shared" si="12"/>
        <v>10.199999999999999</v>
      </c>
      <c r="AB5" s="12">
        <f t="shared" si="13"/>
        <v>34.5</v>
      </c>
      <c r="AC5" s="12">
        <f t="shared" si="13"/>
        <v>29.324999999999999</v>
      </c>
      <c r="AD5" s="13">
        <f t="shared" si="14"/>
        <v>8.893100833965125</v>
      </c>
      <c r="AE5" s="10">
        <v>10</v>
      </c>
      <c r="AF5" s="11">
        <f t="shared" si="15"/>
        <v>8.5</v>
      </c>
      <c r="AG5" s="10">
        <v>9.5</v>
      </c>
      <c r="AH5" s="11">
        <f t="shared" si="16"/>
        <v>8.0749999999999993</v>
      </c>
      <c r="AI5" s="10">
        <v>11</v>
      </c>
      <c r="AJ5" s="11">
        <f t="shared" si="17"/>
        <v>9.35</v>
      </c>
      <c r="AK5" s="12">
        <f t="shared" si="18"/>
        <v>30.5</v>
      </c>
      <c r="AL5" s="12">
        <f t="shared" si="18"/>
        <v>25.924999999999997</v>
      </c>
      <c r="AM5" s="13">
        <f t="shared" si="19"/>
        <v>7.8620166793025001</v>
      </c>
      <c r="AN5" s="14">
        <f t="shared" si="20"/>
        <v>134</v>
      </c>
      <c r="AO5" s="11">
        <f t="shared" ref="AO5:AO8" si="26">AN5-(AN5*15/100)</f>
        <v>113.9</v>
      </c>
      <c r="AP5" s="15">
        <f t="shared" si="21"/>
        <v>25.5</v>
      </c>
      <c r="AQ5" s="16">
        <f t="shared" si="21"/>
        <v>7.7331311599696742</v>
      </c>
      <c r="AR5" s="17">
        <f t="shared" si="22"/>
        <v>58.65</v>
      </c>
      <c r="AS5" s="18">
        <f t="shared" si="22"/>
        <v>17.78620166793025</v>
      </c>
      <c r="AT5" s="15">
        <f t="shared" si="23"/>
        <v>87.974999999999994</v>
      </c>
      <c r="AU5" s="16">
        <f t="shared" si="23"/>
        <v>26.679302501895375</v>
      </c>
      <c r="AV5" s="17">
        <f t="shared" si="24"/>
        <v>113.89999999999999</v>
      </c>
      <c r="AW5" s="18">
        <f t="shared" si="25"/>
        <v>34.541319181197878</v>
      </c>
    </row>
    <row r="6" spans="1:49" ht="21.75">
      <c r="A6" s="7" t="s">
        <v>56</v>
      </c>
      <c r="B6" s="8">
        <v>1064055</v>
      </c>
      <c r="C6" s="9">
        <v>3</v>
      </c>
      <c r="D6" s="10">
        <v>29.5</v>
      </c>
      <c r="E6" s="11">
        <f t="shared" si="0"/>
        <v>25.074999999999999</v>
      </c>
      <c r="F6" s="10">
        <v>42</v>
      </c>
      <c r="G6" s="11">
        <f t="shared" si="1"/>
        <v>35.700000000000003</v>
      </c>
      <c r="H6" s="10">
        <v>39</v>
      </c>
      <c r="I6" s="11">
        <f t="shared" si="2"/>
        <v>33.15</v>
      </c>
      <c r="J6" s="12">
        <f t="shared" si="3"/>
        <v>110.5</v>
      </c>
      <c r="K6" s="12">
        <f t="shared" si="3"/>
        <v>93.925000000000011</v>
      </c>
      <c r="L6" s="13">
        <f t="shared" si="4"/>
        <v>8.8270813068873331</v>
      </c>
      <c r="M6" s="10">
        <v>44.5</v>
      </c>
      <c r="N6" s="11">
        <f t="shared" si="5"/>
        <v>37.825000000000003</v>
      </c>
      <c r="O6" s="10">
        <v>41</v>
      </c>
      <c r="P6" s="11">
        <f t="shared" si="6"/>
        <v>34.85</v>
      </c>
      <c r="Q6" s="10">
        <v>40.5</v>
      </c>
      <c r="R6" s="11">
        <f t="shared" si="7"/>
        <v>34.424999999999997</v>
      </c>
      <c r="S6" s="12">
        <f t="shared" si="8"/>
        <v>126</v>
      </c>
      <c r="T6" s="12">
        <f t="shared" si="8"/>
        <v>107.10000000000001</v>
      </c>
      <c r="U6" s="13">
        <f t="shared" si="9"/>
        <v>10.065269182514063</v>
      </c>
      <c r="V6" s="10">
        <v>45</v>
      </c>
      <c r="W6" s="11">
        <f t="shared" si="10"/>
        <v>38.25</v>
      </c>
      <c r="X6" s="10">
        <v>39</v>
      </c>
      <c r="Y6" s="11">
        <f t="shared" si="11"/>
        <v>33.15</v>
      </c>
      <c r="Z6" s="10">
        <v>37.5</v>
      </c>
      <c r="AA6" s="11">
        <f t="shared" si="12"/>
        <v>31.875</v>
      </c>
      <c r="AB6" s="12">
        <f t="shared" si="13"/>
        <v>121.5</v>
      </c>
      <c r="AC6" s="12">
        <f t="shared" si="13"/>
        <v>103.27500000000001</v>
      </c>
      <c r="AD6" s="13">
        <f t="shared" si="14"/>
        <v>9.7057952831385599</v>
      </c>
      <c r="AE6" s="10">
        <v>38</v>
      </c>
      <c r="AF6" s="11">
        <f t="shared" si="15"/>
        <v>32.299999999999997</v>
      </c>
      <c r="AG6" s="10">
        <v>31.5</v>
      </c>
      <c r="AH6" s="11">
        <f t="shared" si="16"/>
        <v>26.774999999999999</v>
      </c>
      <c r="AI6" s="10">
        <v>26.5</v>
      </c>
      <c r="AJ6" s="11">
        <f t="shared" si="17"/>
        <v>22.524999999999999</v>
      </c>
      <c r="AK6" s="12">
        <f t="shared" si="18"/>
        <v>96</v>
      </c>
      <c r="AL6" s="12">
        <f t="shared" si="18"/>
        <v>81.599999999999994</v>
      </c>
      <c r="AM6" s="13">
        <f t="shared" si="19"/>
        <v>7.668776520010713</v>
      </c>
      <c r="AN6" s="14">
        <f t="shared" si="20"/>
        <v>454</v>
      </c>
      <c r="AO6" s="11">
        <f t="shared" si="26"/>
        <v>385.9</v>
      </c>
      <c r="AP6" s="15">
        <f t="shared" si="21"/>
        <v>93.925000000000011</v>
      </c>
      <c r="AQ6" s="16">
        <f t="shared" si="21"/>
        <v>8.8270813068873331</v>
      </c>
      <c r="AR6" s="17">
        <f t="shared" si="22"/>
        <v>201.02500000000003</v>
      </c>
      <c r="AS6" s="18">
        <f t="shared" si="22"/>
        <v>18.892350489401394</v>
      </c>
      <c r="AT6" s="15">
        <f t="shared" si="23"/>
        <v>304.3</v>
      </c>
      <c r="AU6" s="16">
        <f t="shared" si="23"/>
        <v>28.598145772539954</v>
      </c>
      <c r="AV6" s="17">
        <f t="shared" si="24"/>
        <v>385.90000000000003</v>
      </c>
      <c r="AW6" s="18">
        <f t="shared" si="25"/>
        <v>36.26692229255066</v>
      </c>
    </row>
    <row r="7" spans="1:49" ht="21.75">
      <c r="A7" s="7" t="s">
        <v>57</v>
      </c>
      <c r="B7" s="8">
        <v>542110</v>
      </c>
      <c r="C7" s="9">
        <v>3</v>
      </c>
      <c r="D7" s="10">
        <v>10.5</v>
      </c>
      <c r="E7" s="11">
        <f t="shared" si="0"/>
        <v>8.9250000000000007</v>
      </c>
      <c r="F7" s="10">
        <v>18</v>
      </c>
      <c r="G7" s="11">
        <f t="shared" si="1"/>
        <v>15.3</v>
      </c>
      <c r="H7" s="10">
        <v>16.5</v>
      </c>
      <c r="I7" s="11">
        <f t="shared" si="2"/>
        <v>14.025</v>
      </c>
      <c r="J7" s="12">
        <f t="shared" si="3"/>
        <v>45</v>
      </c>
      <c r="K7" s="12">
        <f t="shared" si="3"/>
        <v>38.25</v>
      </c>
      <c r="L7" s="13">
        <f t="shared" si="4"/>
        <v>7.0557635904152285</v>
      </c>
      <c r="M7" s="10">
        <v>15.5</v>
      </c>
      <c r="N7" s="11">
        <f t="shared" si="5"/>
        <v>13.175000000000001</v>
      </c>
      <c r="O7" s="10">
        <v>12.5</v>
      </c>
      <c r="P7" s="11">
        <f t="shared" si="6"/>
        <v>10.625</v>
      </c>
      <c r="Q7" s="10">
        <v>16.5</v>
      </c>
      <c r="R7" s="11">
        <f t="shared" si="7"/>
        <v>14.025</v>
      </c>
      <c r="S7" s="12">
        <f t="shared" si="8"/>
        <v>44.5</v>
      </c>
      <c r="T7" s="12">
        <f t="shared" si="8"/>
        <v>37.825000000000003</v>
      </c>
      <c r="U7" s="13">
        <f t="shared" si="9"/>
        <v>6.9773662171883943</v>
      </c>
      <c r="V7" s="10">
        <v>17.5</v>
      </c>
      <c r="W7" s="11">
        <f t="shared" si="10"/>
        <v>14.875</v>
      </c>
      <c r="X7" s="10">
        <v>14</v>
      </c>
      <c r="Y7" s="11">
        <f t="shared" si="11"/>
        <v>11.9</v>
      </c>
      <c r="Z7" s="10">
        <v>13</v>
      </c>
      <c r="AA7" s="11">
        <f t="shared" si="12"/>
        <v>11.05</v>
      </c>
      <c r="AB7" s="12">
        <f t="shared" si="13"/>
        <v>44.5</v>
      </c>
      <c r="AC7" s="12">
        <f t="shared" si="13"/>
        <v>37.825000000000003</v>
      </c>
      <c r="AD7" s="13">
        <f t="shared" si="14"/>
        <v>6.9773662171883943</v>
      </c>
      <c r="AE7" s="10">
        <v>12</v>
      </c>
      <c r="AF7" s="11">
        <f t="shared" si="15"/>
        <v>10.199999999999999</v>
      </c>
      <c r="AG7" s="10">
        <v>11.5</v>
      </c>
      <c r="AH7" s="11">
        <f t="shared" si="16"/>
        <v>9.7750000000000004</v>
      </c>
      <c r="AI7" s="10">
        <v>15</v>
      </c>
      <c r="AJ7" s="11">
        <f t="shared" si="17"/>
        <v>12.75</v>
      </c>
      <c r="AK7" s="12">
        <f t="shared" si="18"/>
        <v>38.5</v>
      </c>
      <c r="AL7" s="12">
        <f t="shared" si="18"/>
        <v>32.725000000000001</v>
      </c>
      <c r="AM7" s="13">
        <f t="shared" si="19"/>
        <v>6.0365977384663632</v>
      </c>
      <c r="AN7" s="14">
        <f t="shared" si="20"/>
        <v>172.5</v>
      </c>
      <c r="AO7" s="11">
        <f t="shared" si="26"/>
        <v>146.625</v>
      </c>
      <c r="AP7" s="15">
        <f t="shared" si="21"/>
        <v>38.25</v>
      </c>
      <c r="AQ7" s="16">
        <f t="shared" si="21"/>
        <v>7.0557635904152285</v>
      </c>
      <c r="AR7" s="17">
        <f t="shared" si="22"/>
        <v>76.075000000000003</v>
      </c>
      <c r="AS7" s="18">
        <f t="shared" si="22"/>
        <v>14.033129807603622</v>
      </c>
      <c r="AT7" s="15">
        <f t="shared" si="23"/>
        <v>113.9</v>
      </c>
      <c r="AU7" s="16">
        <f t="shared" si="23"/>
        <v>21.010496024792019</v>
      </c>
      <c r="AV7" s="17">
        <f t="shared" si="24"/>
        <v>146.625</v>
      </c>
      <c r="AW7" s="18">
        <f t="shared" si="25"/>
        <v>27.047093763258385</v>
      </c>
    </row>
    <row r="8" spans="1:49" ht="21.75">
      <c r="A8" s="7" t="s">
        <v>58</v>
      </c>
      <c r="B8" s="8">
        <v>329666</v>
      </c>
      <c r="C8" s="9">
        <v>3</v>
      </c>
      <c r="D8" s="10">
        <v>7</v>
      </c>
      <c r="E8" s="11">
        <f t="shared" si="0"/>
        <v>5.95</v>
      </c>
      <c r="F8" s="10">
        <v>8.5</v>
      </c>
      <c r="G8" s="11">
        <f t="shared" si="1"/>
        <v>7.2249999999999996</v>
      </c>
      <c r="H8" s="10">
        <v>8</v>
      </c>
      <c r="I8" s="11">
        <f t="shared" si="2"/>
        <v>6.8</v>
      </c>
      <c r="J8" s="12">
        <f t="shared" si="3"/>
        <v>23.5</v>
      </c>
      <c r="K8" s="12">
        <f t="shared" si="3"/>
        <v>19.975000000000001</v>
      </c>
      <c r="L8" s="13">
        <f t="shared" si="4"/>
        <v>6.0591629103395563</v>
      </c>
      <c r="M8" s="10">
        <v>15.5</v>
      </c>
      <c r="N8" s="11">
        <f t="shared" si="5"/>
        <v>13.175000000000001</v>
      </c>
      <c r="O8" s="10">
        <v>8.5</v>
      </c>
      <c r="P8" s="11">
        <f t="shared" si="6"/>
        <v>7.2249999999999996</v>
      </c>
      <c r="Q8" s="10">
        <v>11.5</v>
      </c>
      <c r="R8" s="11">
        <f t="shared" si="7"/>
        <v>9.7750000000000004</v>
      </c>
      <c r="S8" s="12">
        <f t="shared" si="8"/>
        <v>35.5</v>
      </c>
      <c r="T8" s="12">
        <f t="shared" si="8"/>
        <v>30.174999999999997</v>
      </c>
      <c r="U8" s="13">
        <f t="shared" si="9"/>
        <v>9.1532035454065621</v>
      </c>
      <c r="V8" s="10">
        <v>13</v>
      </c>
      <c r="W8" s="11">
        <f t="shared" si="10"/>
        <v>11.05</v>
      </c>
      <c r="X8" s="10">
        <v>7.5</v>
      </c>
      <c r="Y8" s="11">
        <f t="shared" si="11"/>
        <v>6.375</v>
      </c>
      <c r="Z8" s="10">
        <v>8</v>
      </c>
      <c r="AA8" s="11">
        <f t="shared" si="12"/>
        <v>6.8</v>
      </c>
      <c r="AB8" s="12">
        <f t="shared" si="13"/>
        <v>28.5</v>
      </c>
      <c r="AC8" s="12">
        <f t="shared" si="13"/>
        <v>24.225000000000001</v>
      </c>
      <c r="AD8" s="13">
        <f t="shared" si="14"/>
        <v>7.3483465082841422</v>
      </c>
      <c r="AE8" s="10">
        <v>8</v>
      </c>
      <c r="AF8" s="11">
        <f t="shared" si="15"/>
        <v>6.8</v>
      </c>
      <c r="AG8" s="10">
        <v>5.5</v>
      </c>
      <c r="AH8" s="11">
        <f t="shared" si="16"/>
        <v>4.6749999999999998</v>
      </c>
      <c r="AI8" s="10">
        <v>7.5</v>
      </c>
      <c r="AJ8" s="11">
        <f t="shared" si="17"/>
        <v>6.375</v>
      </c>
      <c r="AK8" s="12">
        <f t="shared" si="18"/>
        <v>21</v>
      </c>
      <c r="AL8" s="12">
        <f t="shared" si="18"/>
        <v>17.850000000000001</v>
      </c>
      <c r="AM8" s="13">
        <f t="shared" si="19"/>
        <v>5.4145711113672634</v>
      </c>
      <c r="AN8" s="14">
        <f t="shared" si="20"/>
        <v>108.5</v>
      </c>
      <c r="AO8" s="11">
        <f t="shared" si="26"/>
        <v>92.224999999999994</v>
      </c>
      <c r="AP8" s="15">
        <f t="shared" si="21"/>
        <v>19.975000000000001</v>
      </c>
      <c r="AQ8" s="16">
        <f t="shared" si="21"/>
        <v>6.0591629103395563</v>
      </c>
      <c r="AR8" s="17">
        <f t="shared" si="22"/>
        <v>50.15</v>
      </c>
      <c r="AS8" s="18">
        <f t="shared" si="22"/>
        <v>15.212366455746118</v>
      </c>
      <c r="AT8" s="15">
        <f t="shared" si="23"/>
        <v>74.375</v>
      </c>
      <c r="AU8" s="16">
        <f t="shared" si="23"/>
        <v>22.560712964030259</v>
      </c>
      <c r="AV8" s="17">
        <f t="shared" si="24"/>
        <v>92.224999999999994</v>
      </c>
      <c r="AW8" s="18">
        <f t="shared" si="25"/>
        <v>27.975284075397514</v>
      </c>
    </row>
    <row r="9" spans="1:49" ht="18.75">
      <c r="A9" s="25" t="s">
        <v>19</v>
      </c>
      <c r="B9" s="26">
        <f>SUM(B4:B8)</f>
        <v>2993639</v>
      </c>
      <c r="C9" s="27"/>
      <c r="D9" s="28">
        <f t="shared" ref="D9:I9" si="27">SUM(D4:D8)</f>
        <v>77</v>
      </c>
      <c r="E9" s="29">
        <f t="shared" si="27"/>
        <v>65.45</v>
      </c>
      <c r="F9" s="28">
        <f t="shared" si="27"/>
        <v>96.5</v>
      </c>
      <c r="G9" s="29">
        <f t="shared" si="27"/>
        <v>82.024999999999991</v>
      </c>
      <c r="H9" s="28">
        <f t="shared" si="27"/>
        <v>100</v>
      </c>
      <c r="I9" s="29">
        <f t="shared" si="27"/>
        <v>85</v>
      </c>
      <c r="J9" s="12">
        <f t="shared" si="3"/>
        <v>273.5</v>
      </c>
      <c r="K9" s="12">
        <f t="shared" si="3"/>
        <v>232.47499999999999</v>
      </c>
      <c r="L9" s="13">
        <f t="shared" si="4"/>
        <v>7.7656323958900861</v>
      </c>
      <c r="M9" s="28">
        <f t="shared" ref="M9:T9" si="28">SUM(M4:M8)</f>
        <v>115</v>
      </c>
      <c r="N9" s="29">
        <f t="shared" si="28"/>
        <v>97.75</v>
      </c>
      <c r="O9" s="28">
        <f t="shared" si="28"/>
        <v>96</v>
      </c>
      <c r="P9" s="29">
        <f t="shared" si="28"/>
        <v>81.599999999999994</v>
      </c>
      <c r="Q9" s="28">
        <f t="shared" si="28"/>
        <v>107</v>
      </c>
      <c r="R9" s="29">
        <f t="shared" si="28"/>
        <v>90.950000000000017</v>
      </c>
      <c r="S9" s="12">
        <f t="shared" si="28"/>
        <v>318</v>
      </c>
      <c r="T9" s="12">
        <f t="shared" si="28"/>
        <v>270.3</v>
      </c>
      <c r="U9" s="13">
        <f t="shared" si="9"/>
        <v>9.0291447966839016</v>
      </c>
      <c r="V9" s="28">
        <f t="shared" ref="V9:AC9" si="29">SUM(V4:V8)</f>
        <v>113</v>
      </c>
      <c r="W9" s="29">
        <f t="shared" si="29"/>
        <v>96.05</v>
      </c>
      <c r="X9" s="28">
        <f t="shared" si="29"/>
        <v>93</v>
      </c>
      <c r="Y9" s="29">
        <f t="shared" si="29"/>
        <v>79.05</v>
      </c>
      <c r="Z9" s="28">
        <f t="shared" si="29"/>
        <v>90.5</v>
      </c>
      <c r="AA9" s="29">
        <f t="shared" si="29"/>
        <v>76.924999999999997</v>
      </c>
      <c r="AB9" s="12">
        <f t="shared" si="29"/>
        <v>296.5</v>
      </c>
      <c r="AC9" s="12">
        <f t="shared" si="29"/>
        <v>252.02500000000001</v>
      </c>
      <c r="AD9" s="13">
        <f t="shared" si="14"/>
        <v>8.4186837491093609</v>
      </c>
      <c r="AE9" s="28">
        <f t="shared" ref="AE9:AJ9" si="30">SUM(AE4:AE8)</f>
        <v>89</v>
      </c>
      <c r="AF9" s="29">
        <f t="shared" si="30"/>
        <v>75.649999999999991</v>
      </c>
      <c r="AG9" s="28">
        <f t="shared" si="30"/>
        <v>75.5</v>
      </c>
      <c r="AH9" s="29">
        <f t="shared" si="30"/>
        <v>64.174999999999997</v>
      </c>
      <c r="AI9" s="28">
        <f t="shared" si="30"/>
        <v>78.5</v>
      </c>
      <c r="AJ9" s="29">
        <f t="shared" si="30"/>
        <v>66.724999999999994</v>
      </c>
      <c r="AK9" s="12">
        <f t="shared" si="18"/>
        <v>243</v>
      </c>
      <c r="AL9" s="12">
        <f t="shared" si="18"/>
        <v>206.54999999999998</v>
      </c>
      <c r="AM9" s="13">
        <f t="shared" si="19"/>
        <v>6.899629514447132</v>
      </c>
      <c r="AN9" s="30">
        <f t="shared" si="20"/>
        <v>1131</v>
      </c>
      <c r="AO9" s="11">
        <f>AN9-(AN9*15/100)</f>
        <v>961.35</v>
      </c>
      <c r="AP9" s="15">
        <f t="shared" si="21"/>
        <v>232.47499999999999</v>
      </c>
      <c r="AQ9" s="16">
        <f t="shared" si="21"/>
        <v>7.7656323958900861</v>
      </c>
      <c r="AR9" s="17">
        <f t="shared" si="22"/>
        <v>502.77499999999998</v>
      </c>
      <c r="AS9" s="18">
        <f t="shared" si="22"/>
        <v>16.794777192573989</v>
      </c>
      <c r="AT9" s="15">
        <f t="shared" si="23"/>
        <v>754.80000000000007</v>
      </c>
      <c r="AU9" s="16">
        <f t="shared" si="23"/>
        <v>25.213460941683351</v>
      </c>
      <c r="AV9" s="17">
        <f t="shared" si="24"/>
        <v>961.35</v>
      </c>
      <c r="AW9" s="18">
        <f t="shared" si="25"/>
        <v>32.113090456130479</v>
      </c>
    </row>
  </sheetData>
  <mergeCells count="34">
    <mergeCell ref="L1:L3"/>
    <mergeCell ref="T1:T3"/>
    <mergeCell ref="U1:U3"/>
    <mergeCell ref="A1:A3"/>
    <mergeCell ref="B1:B3"/>
    <mergeCell ref="C1:C3"/>
    <mergeCell ref="K1:K3"/>
    <mergeCell ref="AB1:AB3"/>
    <mergeCell ref="AM1:AM3"/>
    <mergeCell ref="AC1:AC3"/>
    <mergeCell ref="AD1:AD3"/>
    <mergeCell ref="AL1:AL3"/>
    <mergeCell ref="AE1:AJ1"/>
    <mergeCell ref="AV2:AW2"/>
    <mergeCell ref="AK1:AK3"/>
    <mergeCell ref="AN1:AO2"/>
    <mergeCell ref="AP1:AW1"/>
    <mergeCell ref="D2:E2"/>
    <mergeCell ref="F2:G2"/>
    <mergeCell ref="H2:I2"/>
    <mergeCell ref="V2:W2"/>
    <mergeCell ref="X2:Y2"/>
    <mergeCell ref="Z2:AA2"/>
    <mergeCell ref="AE2:AF2"/>
    <mergeCell ref="D1:I1"/>
    <mergeCell ref="J1:J3"/>
    <mergeCell ref="M1:R1"/>
    <mergeCell ref="S1:S3"/>
    <mergeCell ref="V1:AA1"/>
    <mergeCell ref="AG2:AH2"/>
    <mergeCell ref="AI2:AJ2"/>
    <mergeCell ref="AP2:AQ2"/>
    <mergeCell ref="AR2:AS2"/>
    <mergeCell ref="AT2:AU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"/>
  <sheetViews>
    <sheetView workbookViewId="0">
      <selection activeCell="E18" sqref="E18"/>
    </sheetView>
  </sheetViews>
  <sheetFormatPr defaultRowHeight="15"/>
  <cols>
    <col min="1" max="1" width="15.42578125" customWidth="1"/>
    <col min="2" max="2" width="13" customWidth="1"/>
  </cols>
  <sheetData>
    <row r="1" spans="1:49" ht="21">
      <c r="A1" s="45" t="s">
        <v>0</v>
      </c>
      <c r="B1" s="31" t="s">
        <v>1</v>
      </c>
      <c r="C1" s="46" t="s">
        <v>2</v>
      </c>
      <c r="D1" s="34" t="s">
        <v>3</v>
      </c>
      <c r="E1" s="34"/>
      <c r="F1" s="34"/>
      <c r="G1" s="34"/>
      <c r="H1" s="34"/>
      <c r="I1" s="34"/>
      <c r="J1" s="31" t="s">
        <v>4</v>
      </c>
      <c r="K1" s="31" t="s">
        <v>5</v>
      </c>
      <c r="L1" s="31" t="s">
        <v>6</v>
      </c>
      <c r="M1" s="34" t="s">
        <v>7</v>
      </c>
      <c r="N1" s="34"/>
      <c r="O1" s="34"/>
      <c r="P1" s="34"/>
      <c r="Q1" s="34"/>
      <c r="R1" s="34"/>
      <c r="S1" s="31" t="s">
        <v>8</v>
      </c>
      <c r="T1" s="31" t="s">
        <v>9</v>
      </c>
      <c r="U1" s="31" t="s">
        <v>10</v>
      </c>
      <c r="V1" s="34" t="s">
        <v>11</v>
      </c>
      <c r="W1" s="34"/>
      <c r="X1" s="34"/>
      <c r="Y1" s="34"/>
      <c r="Z1" s="34"/>
      <c r="AA1" s="34"/>
      <c r="AB1" s="31" t="s">
        <v>12</v>
      </c>
      <c r="AC1" s="31" t="s">
        <v>13</v>
      </c>
      <c r="AD1" s="31" t="s">
        <v>14</v>
      </c>
      <c r="AE1" s="34" t="s">
        <v>15</v>
      </c>
      <c r="AF1" s="34"/>
      <c r="AG1" s="34"/>
      <c r="AH1" s="34"/>
      <c r="AI1" s="34"/>
      <c r="AJ1" s="34"/>
      <c r="AK1" s="31" t="s">
        <v>16</v>
      </c>
      <c r="AL1" s="31" t="s">
        <v>17</v>
      </c>
      <c r="AM1" s="31" t="s">
        <v>18</v>
      </c>
      <c r="AN1" s="39" t="s">
        <v>19</v>
      </c>
      <c r="AO1" s="39"/>
      <c r="AP1" s="40" t="s">
        <v>20</v>
      </c>
      <c r="AQ1" s="41"/>
      <c r="AR1" s="41"/>
      <c r="AS1" s="41"/>
      <c r="AT1" s="41"/>
      <c r="AU1" s="41"/>
      <c r="AV1" s="41"/>
      <c r="AW1" s="42"/>
    </row>
    <row r="2" spans="1:49" ht="18.75">
      <c r="A2" s="45"/>
      <c r="B2" s="32"/>
      <c r="C2" s="47"/>
      <c r="D2" s="35" t="s">
        <v>21</v>
      </c>
      <c r="E2" s="35"/>
      <c r="F2" s="35" t="s">
        <v>22</v>
      </c>
      <c r="G2" s="35"/>
      <c r="H2" s="35" t="s">
        <v>23</v>
      </c>
      <c r="I2" s="35"/>
      <c r="J2" s="32"/>
      <c r="K2" s="32"/>
      <c r="L2" s="32"/>
      <c r="M2" s="1" t="s">
        <v>24</v>
      </c>
      <c r="N2" s="2"/>
      <c r="O2" s="1" t="s">
        <v>25</v>
      </c>
      <c r="P2" s="2"/>
      <c r="Q2" s="1" t="s">
        <v>26</v>
      </c>
      <c r="R2" s="2"/>
      <c r="S2" s="32"/>
      <c r="T2" s="32"/>
      <c r="U2" s="32"/>
      <c r="V2" s="35" t="s">
        <v>27</v>
      </c>
      <c r="W2" s="35"/>
      <c r="X2" s="35" t="s">
        <v>28</v>
      </c>
      <c r="Y2" s="35"/>
      <c r="Z2" s="35" t="s">
        <v>29</v>
      </c>
      <c r="AA2" s="35"/>
      <c r="AB2" s="32"/>
      <c r="AC2" s="32"/>
      <c r="AD2" s="32"/>
      <c r="AE2" s="35" t="s">
        <v>30</v>
      </c>
      <c r="AF2" s="35"/>
      <c r="AG2" s="35" t="s">
        <v>31</v>
      </c>
      <c r="AH2" s="35"/>
      <c r="AI2" s="35" t="s">
        <v>32</v>
      </c>
      <c r="AJ2" s="35"/>
      <c r="AK2" s="32"/>
      <c r="AL2" s="32"/>
      <c r="AM2" s="32"/>
      <c r="AN2" s="39"/>
      <c r="AO2" s="39"/>
      <c r="AP2" s="36" t="s">
        <v>33</v>
      </c>
      <c r="AQ2" s="37"/>
      <c r="AR2" s="43" t="s">
        <v>34</v>
      </c>
      <c r="AS2" s="44"/>
      <c r="AT2" s="36" t="s">
        <v>35</v>
      </c>
      <c r="AU2" s="37"/>
      <c r="AV2" s="38" t="s">
        <v>36</v>
      </c>
      <c r="AW2" s="38"/>
    </row>
    <row r="3" spans="1:49" ht="37.5">
      <c r="A3" s="45"/>
      <c r="B3" s="33"/>
      <c r="C3" s="48"/>
      <c r="D3" s="3" t="s">
        <v>37</v>
      </c>
      <c r="E3" s="4" t="s">
        <v>38</v>
      </c>
      <c r="F3" s="3" t="s">
        <v>37</v>
      </c>
      <c r="G3" s="4" t="s">
        <v>38</v>
      </c>
      <c r="H3" s="3" t="s">
        <v>37</v>
      </c>
      <c r="I3" s="4" t="s">
        <v>38</v>
      </c>
      <c r="J3" s="33"/>
      <c r="K3" s="33"/>
      <c r="L3" s="33"/>
      <c r="M3" s="3" t="s">
        <v>37</v>
      </c>
      <c r="N3" s="4" t="s">
        <v>38</v>
      </c>
      <c r="O3" s="3" t="s">
        <v>37</v>
      </c>
      <c r="P3" s="4" t="s">
        <v>38</v>
      </c>
      <c r="Q3" s="3" t="s">
        <v>37</v>
      </c>
      <c r="R3" s="4" t="s">
        <v>38</v>
      </c>
      <c r="S3" s="33"/>
      <c r="T3" s="33"/>
      <c r="U3" s="33"/>
      <c r="V3" s="3" t="s">
        <v>37</v>
      </c>
      <c r="W3" s="4" t="s">
        <v>38</v>
      </c>
      <c r="X3" s="3" t="s">
        <v>37</v>
      </c>
      <c r="Y3" s="4" t="s">
        <v>38</v>
      </c>
      <c r="Z3" s="3" t="s">
        <v>37</v>
      </c>
      <c r="AA3" s="4" t="s">
        <v>38</v>
      </c>
      <c r="AB3" s="33"/>
      <c r="AC3" s="33"/>
      <c r="AD3" s="33"/>
      <c r="AE3" s="3" t="s">
        <v>37</v>
      </c>
      <c r="AF3" s="4" t="s">
        <v>38</v>
      </c>
      <c r="AG3" s="3" t="s">
        <v>37</v>
      </c>
      <c r="AH3" s="4" t="s">
        <v>38</v>
      </c>
      <c r="AI3" s="3" t="s">
        <v>37</v>
      </c>
      <c r="AJ3" s="4" t="s">
        <v>38</v>
      </c>
      <c r="AK3" s="33"/>
      <c r="AL3" s="33"/>
      <c r="AM3" s="33"/>
      <c r="AN3" s="3" t="s">
        <v>37</v>
      </c>
      <c r="AO3" s="4" t="s">
        <v>38</v>
      </c>
      <c r="AP3" s="5" t="s">
        <v>39</v>
      </c>
      <c r="AQ3" s="5" t="s">
        <v>40</v>
      </c>
      <c r="AR3" s="6" t="s">
        <v>39</v>
      </c>
      <c r="AS3" s="6" t="s">
        <v>40</v>
      </c>
      <c r="AT3" s="5" t="s">
        <v>39</v>
      </c>
      <c r="AU3" s="5" t="s">
        <v>40</v>
      </c>
      <c r="AV3" s="6" t="s">
        <v>39</v>
      </c>
      <c r="AW3" s="6" t="s">
        <v>40</v>
      </c>
    </row>
    <row r="4" spans="1:49" ht="21.75">
      <c r="A4" s="7" t="s">
        <v>59</v>
      </c>
      <c r="B4" s="8">
        <v>258019</v>
      </c>
      <c r="C4" s="9">
        <v>4</v>
      </c>
      <c r="D4" s="10">
        <v>9</v>
      </c>
      <c r="E4" s="11">
        <f t="shared" ref="E4:E11" si="0">D4-(D4*15/100)</f>
        <v>7.65</v>
      </c>
      <c r="F4" s="10">
        <v>9.5</v>
      </c>
      <c r="G4" s="11">
        <f t="shared" ref="G4:G11" si="1">F4-(F4*15/100)</f>
        <v>8.0749999999999993</v>
      </c>
      <c r="H4" s="10">
        <v>11.5</v>
      </c>
      <c r="I4" s="11">
        <f t="shared" ref="I4:I11" si="2">H4-(H4*15/100)</f>
        <v>9.7750000000000004</v>
      </c>
      <c r="J4" s="12">
        <f t="shared" ref="J4:K12" si="3">SUM(D4,F4,H4)</f>
        <v>30</v>
      </c>
      <c r="K4" s="12">
        <f t="shared" si="3"/>
        <v>25.5</v>
      </c>
      <c r="L4" s="13">
        <f t="shared" ref="L4:L12" si="4">(SUM(E4,G4,I4))/$B4*100000</f>
        <v>9.8829931129102899</v>
      </c>
      <c r="M4" s="10">
        <v>11</v>
      </c>
      <c r="N4" s="11">
        <f t="shared" ref="N4:N11" si="5">M4-(M4*15/100)</f>
        <v>9.35</v>
      </c>
      <c r="O4" s="10">
        <v>10</v>
      </c>
      <c r="P4" s="11">
        <f t="shared" ref="P4:P11" si="6">O4-(O4*15/100)</f>
        <v>8.5</v>
      </c>
      <c r="Q4" s="10">
        <v>9</v>
      </c>
      <c r="R4" s="11">
        <f t="shared" ref="R4:R11" si="7">Q4-(Q4*15/100)</f>
        <v>7.65</v>
      </c>
      <c r="S4" s="12">
        <f t="shared" ref="S4:T11" si="8">SUM(M4,O4,Q4)</f>
        <v>30</v>
      </c>
      <c r="T4" s="12">
        <f t="shared" si="8"/>
        <v>25.5</v>
      </c>
      <c r="U4" s="13">
        <f t="shared" ref="U4:U12" si="9">(SUM(N4,P4,R4))/$B4*100000</f>
        <v>9.8829931129102899</v>
      </c>
      <c r="V4" s="10">
        <v>9.5</v>
      </c>
      <c r="W4" s="11">
        <f t="shared" ref="W4:W11" si="10">V4-(V4*15/100)</f>
        <v>8.0749999999999993</v>
      </c>
      <c r="X4" s="10">
        <v>10</v>
      </c>
      <c r="Y4" s="11">
        <f t="shared" ref="Y4:Y11" si="11">X4-(X4*15/100)</f>
        <v>8.5</v>
      </c>
      <c r="Z4" s="10">
        <v>7.5</v>
      </c>
      <c r="AA4" s="11">
        <f t="shared" ref="AA4:AA11" si="12">Z4-(Z4*15/100)</f>
        <v>6.375</v>
      </c>
      <c r="AB4" s="12">
        <f t="shared" ref="AB4:AC11" si="13">SUM(V4,X4,Z4)</f>
        <v>27</v>
      </c>
      <c r="AC4" s="12">
        <f t="shared" si="13"/>
        <v>22.95</v>
      </c>
      <c r="AD4" s="13">
        <f t="shared" ref="AD4:AD12" si="14">(SUM(W4,Y4,AA4))/$B4*100000</f>
        <v>8.89469380161926</v>
      </c>
      <c r="AE4" s="10">
        <v>10.5</v>
      </c>
      <c r="AF4" s="11">
        <f t="shared" ref="AF4:AF11" si="15">AE4-(AE4*15/100)</f>
        <v>8.9250000000000007</v>
      </c>
      <c r="AG4" s="10">
        <v>12</v>
      </c>
      <c r="AH4" s="11">
        <f t="shared" ref="AH4:AH11" si="16">AG4-(AG4*15/100)</f>
        <v>10.199999999999999</v>
      </c>
      <c r="AI4" s="10">
        <v>8.5</v>
      </c>
      <c r="AJ4" s="11">
        <f t="shared" ref="AJ4:AJ11" si="17">AI4-(AI4*15/100)</f>
        <v>7.2249999999999996</v>
      </c>
      <c r="AK4" s="12">
        <f t="shared" ref="AK4:AL12" si="18">SUM(AE4,AG4,AI4)</f>
        <v>31</v>
      </c>
      <c r="AL4" s="12">
        <f t="shared" si="18"/>
        <v>26.35</v>
      </c>
      <c r="AM4" s="13">
        <f t="shared" ref="AM4:AM12" si="19">(SUM(AF4,AH4,AJ4))/$B4*100000</f>
        <v>10.212426216673967</v>
      </c>
      <c r="AN4" s="14">
        <f t="shared" ref="AN4:AN12" si="20">M4+O4+Q4+V4+X4+Z4+AE4+AG4+AI4+D4+F4+H4</f>
        <v>118</v>
      </c>
      <c r="AO4" s="11">
        <f t="shared" ref="AO4:AO11" si="21">AN4-(AN4*15/100)</f>
        <v>100.3</v>
      </c>
      <c r="AP4" s="15">
        <f t="shared" ref="AP4:AQ12" si="22">SUM(K4)</f>
        <v>25.5</v>
      </c>
      <c r="AQ4" s="16">
        <f t="shared" si="22"/>
        <v>9.8829931129102899</v>
      </c>
      <c r="AR4" s="17">
        <f t="shared" ref="AR4:AS12" si="23">SUM(T4,K4)</f>
        <v>51</v>
      </c>
      <c r="AS4" s="18">
        <f t="shared" si="23"/>
        <v>19.76598622582058</v>
      </c>
      <c r="AT4" s="15">
        <f t="shared" ref="AT4:AU12" si="24">SUM(T4,AC4,K4)</f>
        <v>73.95</v>
      </c>
      <c r="AU4" s="16">
        <f t="shared" si="24"/>
        <v>28.660680027439838</v>
      </c>
      <c r="AV4" s="17">
        <f t="shared" ref="AV4:AV12" si="25">SUM(T4,AC4,AL4,K4)</f>
        <v>100.30000000000001</v>
      </c>
      <c r="AW4" s="18">
        <f t="shared" ref="AW4:AW12" si="26">(SUM(N4,P4,R4,W4,Y4,AA4,AF4,AH4,AJ4,E4,G4,I4))/B4*100000</f>
        <v>38.873106244113814</v>
      </c>
    </row>
    <row r="5" spans="1:49" ht="21.75">
      <c r="A5" s="7" t="s">
        <v>60</v>
      </c>
      <c r="B5" s="8">
        <v>1212349</v>
      </c>
      <c r="C5" s="9">
        <v>4</v>
      </c>
      <c r="D5" s="10">
        <v>19.5</v>
      </c>
      <c r="E5" s="11">
        <f t="shared" si="0"/>
        <v>16.574999999999999</v>
      </c>
      <c r="F5" s="10">
        <v>17</v>
      </c>
      <c r="G5" s="11">
        <f t="shared" si="1"/>
        <v>14.45</v>
      </c>
      <c r="H5" s="10">
        <v>16</v>
      </c>
      <c r="I5" s="11">
        <f t="shared" si="2"/>
        <v>13.6</v>
      </c>
      <c r="J5" s="12">
        <f t="shared" si="3"/>
        <v>52.5</v>
      </c>
      <c r="K5" s="12">
        <f t="shared" si="3"/>
        <v>44.625</v>
      </c>
      <c r="L5" s="13">
        <f t="shared" si="4"/>
        <v>3.680870772360104</v>
      </c>
      <c r="M5" s="10">
        <v>20</v>
      </c>
      <c r="N5" s="11">
        <f t="shared" si="5"/>
        <v>17</v>
      </c>
      <c r="O5" s="10">
        <v>18.5</v>
      </c>
      <c r="P5" s="11">
        <f t="shared" si="6"/>
        <v>15.725</v>
      </c>
      <c r="Q5" s="10">
        <v>18</v>
      </c>
      <c r="R5" s="11">
        <f t="shared" si="7"/>
        <v>15.3</v>
      </c>
      <c r="S5" s="12">
        <f t="shared" si="8"/>
        <v>56.5</v>
      </c>
      <c r="T5" s="12">
        <f t="shared" si="8"/>
        <v>48.025000000000006</v>
      </c>
      <c r="U5" s="13">
        <f t="shared" si="9"/>
        <v>3.9613180693018268</v>
      </c>
      <c r="V5" s="10">
        <v>16</v>
      </c>
      <c r="W5" s="11">
        <f t="shared" si="10"/>
        <v>13.6</v>
      </c>
      <c r="X5" s="10">
        <v>16.5</v>
      </c>
      <c r="Y5" s="11">
        <f t="shared" si="11"/>
        <v>14.025</v>
      </c>
      <c r="Z5" s="10">
        <v>17</v>
      </c>
      <c r="AA5" s="11">
        <f t="shared" si="12"/>
        <v>14.45</v>
      </c>
      <c r="AB5" s="12">
        <f t="shared" si="13"/>
        <v>49.5</v>
      </c>
      <c r="AC5" s="12">
        <f t="shared" si="13"/>
        <v>42.075000000000003</v>
      </c>
      <c r="AD5" s="13">
        <f t="shared" si="14"/>
        <v>3.4705352996538128</v>
      </c>
      <c r="AE5" s="10">
        <v>16</v>
      </c>
      <c r="AF5" s="11">
        <f t="shared" si="15"/>
        <v>13.6</v>
      </c>
      <c r="AG5" s="10">
        <v>17</v>
      </c>
      <c r="AH5" s="11">
        <f t="shared" si="16"/>
        <v>14.45</v>
      </c>
      <c r="AI5" s="10">
        <v>13.5</v>
      </c>
      <c r="AJ5" s="11">
        <f t="shared" si="17"/>
        <v>11.475</v>
      </c>
      <c r="AK5" s="12">
        <f t="shared" si="18"/>
        <v>46.5</v>
      </c>
      <c r="AL5" s="12">
        <f t="shared" si="18"/>
        <v>39.524999999999999</v>
      </c>
      <c r="AM5" s="13">
        <f t="shared" si="19"/>
        <v>3.2601998269475208</v>
      </c>
      <c r="AN5" s="14">
        <f t="shared" si="20"/>
        <v>205</v>
      </c>
      <c r="AO5" s="11">
        <f t="shared" si="21"/>
        <v>174.25</v>
      </c>
      <c r="AP5" s="15">
        <f t="shared" si="22"/>
        <v>44.625</v>
      </c>
      <c r="AQ5" s="16">
        <f t="shared" si="22"/>
        <v>3.680870772360104</v>
      </c>
      <c r="AR5" s="17">
        <f t="shared" si="23"/>
        <v>92.65</v>
      </c>
      <c r="AS5" s="18">
        <f t="shared" si="23"/>
        <v>7.6421888416619304</v>
      </c>
      <c r="AT5" s="15">
        <f t="shared" si="24"/>
        <v>134.72500000000002</v>
      </c>
      <c r="AU5" s="16">
        <f t="shared" si="24"/>
        <v>11.112724141315743</v>
      </c>
      <c r="AV5" s="17">
        <f t="shared" si="25"/>
        <v>174.25</v>
      </c>
      <c r="AW5" s="18">
        <f t="shared" si="26"/>
        <v>14.372923968263262</v>
      </c>
    </row>
    <row r="6" spans="1:49" ht="21.75">
      <c r="A6" s="7" t="s">
        <v>61</v>
      </c>
      <c r="B6" s="8">
        <v>1112513</v>
      </c>
      <c r="C6" s="9">
        <v>4</v>
      </c>
      <c r="D6" s="10">
        <v>25.5</v>
      </c>
      <c r="E6" s="11">
        <f t="shared" si="0"/>
        <v>21.675000000000001</v>
      </c>
      <c r="F6" s="10">
        <v>23.5</v>
      </c>
      <c r="G6" s="11">
        <f t="shared" si="1"/>
        <v>19.975000000000001</v>
      </c>
      <c r="H6" s="10">
        <v>27.5</v>
      </c>
      <c r="I6" s="11">
        <f t="shared" si="2"/>
        <v>23.375</v>
      </c>
      <c r="J6" s="12">
        <f t="shared" si="3"/>
        <v>76.5</v>
      </c>
      <c r="K6" s="12">
        <f t="shared" si="3"/>
        <v>65.025000000000006</v>
      </c>
      <c r="L6" s="13">
        <f t="shared" si="4"/>
        <v>5.8448755205557159</v>
      </c>
      <c r="M6" s="10">
        <v>30.5</v>
      </c>
      <c r="N6" s="11">
        <f t="shared" si="5"/>
        <v>25.925000000000001</v>
      </c>
      <c r="O6" s="10">
        <v>27.5</v>
      </c>
      <c r="P6" s="11">
        <f t="shared" si="6"/>
        <v>23.375</v>
      </c>
      <c r="Q6" s="10">
        <v>29.5</v>
      </c>
      <c r="R6" s="11">
        <f t="shared" si="7"/>
        <v>25.074999999999999</v>
      </c>
      <c r="S6" s="12">
        <f t="shared" si="8"/>
        <v>87.5</v>
      </c>
      <c r="T6" s="12">
        <f t="shared" si="8"/>
        <v>74.375</v>
      </c>
      <c r="U6" s="13">
        <f t="shared" si="9"/>
        <v>6.685315137890524</v>
      </c>
      <c r="V6" s="10">
        <v>26</v>
      </c>
      <c r="W6" s="11">
        <f t="shared" si="10"/>
        <v>22.1</v>
      </c>
      <c r="X6" s="10">
        <v>22.5</v>
      </c>
      <c r="Y6" s="11">
        <f t="shared" si="11"/>
        <v>19.125</v>
      </c>
      <c r="Z6" s="10">
        <v>20.5</v>
      </c>
      <c r="AA6" s="11">
        <f t="shared" si="12"/>
        <v>17.425000000000001</v>
      </c>
      <c r="AB6" s="12">
        <f t="shared" si="13"/>
        <v>69</v>
      </c>
      <c r="AC6" s="12">
        <f t="shared" si="13"/>
        <v>58.650000000000006</v>
      </c>
      <c r="AD6" s="13">
        <f t="shared" si="14"/>
        <v>5.2718485087365279</v>
      </c>
      <c r="AE6" s="10">
        <v>23</v>
      </c>
      <c r="AF6" s="11">
        <f t="shared" si="15"/>
        <v>19.55</v>
      </c>
      <c r="AG6" s="10">
        <v>20</v>
      </c>
      <c r="AH6" s="11">
        <f t="shared" si="16"/>
        <v>17</v>
      </c>
      <c r="AI6" s="10">
        <v>25.5</v>
      </c>
      <c r="AJ6" s="11">
        <f t="shared" si="17"/>
        <v>21.675000000000001</v>
      </c>
      <c r="AK6" s="12">
        <f t="shared" si="18"/>
        <v>68.5</v>
      </c>
      <c r="AL6" s="12">
        <f t="shared" si="18"/>
        <v>58.224999999999994</v>
      </c>
      <c r="AM6" s="13">
        <f t="shared" si="19"/>
        <v>5.2336467079485809</v>
      </c>
      <c r="AN6" s="14">
        <f t="shared" si="20"/>
        <v>301.5</v>
      </c>
      <c r="AO6" s="11">
        <f t="shared" si="21"/>
        <v>256.27499999999998</v>
      </c>
      <c r="AP6" s="15">
        <f t="shared" si="22"/>
        <v>65.025000000000006</v>
      </c>
      <c r="AQ6" s="16">
        <f t="shared" si="22"/>
        <v>5.8448755205557159</v>
      </c>
      <c r="AR6" s="17">
        <f t="shared" si="23"/>
        <v>139.4</v>
      </c>
      <c r="AS6" s="18">
        <f t="shared" si="23"/>
        <v>12.530190658446241</v>
      </c>
      <c r="AT6" s="15">
        <f t="shared" si="24"/>
        <v>198.05</v>
      </c>
      <c r="AU6" s="16">
        <f t="shared" si="24"/>
        <v>17.80203916718277</v>
      </c>
      <c r="AV6" s="17">
        <f t="shared" si="25"/>
        <v>256.27499999999998</v>
      </c>
      <c r="AW6" s="18">
        <f t="shared" si="26"/>
        <v>23.03568587513135</v>
      </c>
    </row>
    <row r="7" spans="1:49" ht="21.75">
      <c r="A7" s="19" t="s">
        <v>62</v>
      </c>
      <c r="B7" s="8">
        <v>810232</v>
      </c>
      <c r="C7" s="9">
        <v>4</v>
      </c>
      <c r="D7" s="10">
        <v>25</v>
      </c>
      <c r="E7" s="11">
        <f t="shared" si="0"/>
        <v>21.25</v>
      </c>
      <c r="F7" s="10">
        <v>33.5</v>
      </c>
      <c r="G7" s="11">
        <f t="shared" si="1"/>
        <v>28.475000000000001</v>
      </c>
      <c r="H7" s="10">
        <v>36.5</v>
      </c>
      <c r="I7" s="11">
        <f t="shared" si="2"/>
        <v>31.024999999999999</v>
      </c>
      <c r="J7" s="12">
        <f t="shared" si="3"/>
        <v>95</v>
      </c>
      <c r="K7" s="12">
        <f t="shared" si="3"/>
        <v>80.75</v>
      </c>
      <c r="L7" s="13">
        <f t="shared" si="4"/>
        <v>9.966281262650698</v>
      </c>
      <c r="M7" s="10">
        <v>28</v>
      </c>
      <c r="N7" s="11">
        <f t="shared" si="5"/>
        <v>23.8</v>
      </c>
      <c r="O7" s="10">
        <v>31</v>
      </c>
      <c r="P7" s="11">
        <f t="shared" si="6"/>
        <v>26.35</v>
      </c>
      <c r="Q7" s="10">
        <v>30</v>
      </c>
      <c r="R7" s="11">
        <f t="shared" si="7"/>
        <v>25.5</v>
      </c>
      <c r="S7" s="12">
        <f t="shared" si="8"/>
        <v>89</v>
      </c>
      <c r="T7" s="12">
        <f t="shared" si="8"/>
        <v>75.650000000000006</v>
      </c>
      <c r="U7" s="13">
        <f t="shared" si="9"/>
        <v>9.3368319197464427</v>
      </c>
      <c r="V7" s="10">
        <v>27.5</v>
      </c>
      <c r="W7" s="11">
        <f t="shared" si="10"/>
        <v>23.375</v>
      </c>
      <c r="X7" s="10">
        <v>29.5</v>
      </c>
      <c r="Y7" s="11">
        <f t="shared" si="11"/>
        <v>25.074999999999999</v>
      </c>
      <c r="Z7" s="10">
        <v>29.5</v>
      </c>
      <c r="AA7" s="11">
        <f t="shared" si="12"/>
        <v>25.074999999999999</v>
      </c>
      <c r="AB7" s="12">
        <f t="shared" si="13"/>
        <v>86.5</v>
      </c>
      <c r="AC7" s="12">
        <f t="shared" si="13"/>
        <v>73.525000000000006</v>
      </c>
      <c r="AD7" s="13">
        <f t="shared" si="14"/>
        <v>9.0745613602030044</v>
      </c>
      <c r="AE7" s="10">
        <v>25</v>
      </c>
      <c r="AF7" s="11">
        <f t="shared" si="15"/>
        <v>21.25</v>
      </c>
      <c r="AG7" s="10">
        <v>27.5</v>
      </c>
      <c r="AH7" s="11">
        <f t="shared" si="16"/>
        <v>23.375</v>
      </c>
      <c r="AI7" s="10">
        <v>25.5</v>
      </c>
      <c r="AJ7" s="11">
        <f t="shared" si="17"/>
        <v>21.675000000000001</v>
      </c>
      <c r="AK7" s="12">
        <f t="shared" si="18"/>
        <v>78</v>
      </c>
      <c r="AL7" s="12">
        <f t="shared" si="18"/>
        <v>66.3</v>
      </c>
      <c r="AM7" s="13">
        <f t="shared" si="19"/>
        <v>8.182841457755309</v>
      </c>
      <c r="AN7" s="14">
        <f t="shared" si="20"/>
        <v>348.5</v>
      </c>
      <c r="AO7" s="11">
        <f t="shared" si="21"/>
        <v>296.22500000000002</v>
      </c>
      <c r="AP7" s="15">
        <f t="shared" si="22"/>
        <v>80.75</v>
      </c>
      <c r="AQ7" s="16">
        <f t="shared" si="22"/>
        <v>9.966281262650698</v>
      </c>
      <c r="AR7" s="17">
        <f t="shared" si="23"/>
        <v>156.4</v>
      </c>
      <c r="AS7" s="18">
        <f t="shared" si="23"/>
        <v>19.303113182397141</v>
      </c>
      <c r="AT7" s="15">
        <f t="shared" si="24"/>
        <v>229.92500000000001</v>
      </c>
      <c r="AU7" s="16">
        <f t="shared" si="24"/>
        <v>28.377674542600147</v>
      </c>
      <c r="AV7" s="17">
        <f t="shared" si="25"/>
        <v>296.22500000000002</v>
      </c>
      <c r="AW7" s="18">
        <f t="shared" si="26"/>
        <v>36.560516000355456</v>
      </c>
    </row>
    <row r="8" spans="1:49" ht="21.75">
      <c r="A8" s="7" t="s">
        <v>63</v>
      </c>
      <c r="B8" s="8">
        <v>756166</v>
      </c>
      <c r="C8" s="9">
        <v>4</v>
      </c>
      <c r="D8" s="10">
        <v>22.5</v>
      </c>
      <c r="E8" s="11">
        <f t="shared" si="0"/>
        <v>19.125</v>
      </c>
      <c r="F8" s="10">
        <v>28.5</v>
      </c>
      <c r="G8" s="11">
        <f t="shared" si="1"/>
        <v>24.225000000000001</v>
      </c>
      <c r="H8" s="10">
        <v>34.5</v>
      </c>
      <c r="I8" s="11">
        <f t="shared" si="2"/>
        <v>29.324999999999999</v>
      </c>
      <c r="J8" s="12">
        <f t="shared" si="3"/>
        <v>85.5</v>
      </c>
      <c r="K8" s="12">
        <f t="shared" si="3"/>
        <v>72.674999999999997</v>
      </c>
      <c r="L8" s="13">
        <f t="shared" si="4"/>
        <v>9.6109848895612853</v>
      </c>
      <c r="M8" s="10">
        <v>29.5</v>
      </c>
      <c r="N8" s="11">
        <f t="shared" si="5"/>
        <v>25.074999999999999</v>
      </c>
      <c r="O8" s="10">
        <v>32.5</v>
      </c>
      <c r="P8" s="11">
        <f t="shared" si="6"/>
        <v>27.625</v>
      </c>
      <c r="Q8" s="10">
        <v>29.5</v>
      </c>
      <c r="R8" s="11">
        <f t="shared" si="7"/>
        <v>25.074999999999999</v>
      </c>
      <c r="S8" s="12">
        <f t="shared" si="8"/>
        <v>91.5</v>
      </c>
      <c r="T8" s="12">
        <f t="shared" si="8"/>
        <v>77.775000000000006</v>
      </c>
      <c r="U8" s="13">
        <f t="shared" si="9"/>
        <v>10.285439969530501</v>
      </c>
      <c r="V8" s="10">
        <v>27.5</v>
      </c>
      <c r="W8" s="11">
        <f t="shared" si="10"/>
        <v>23.375</v>
      </c>
      <c r="X8" s="10">
        <v>22</v>
      </c>
      <c r="Y8" s="11">
        <f t="shared" si="11"/>
        <v>18.7</v>
      </c>
      <c r="Z8" s="10">
        <v>21</v>
      </c>
      <c r="AA8" s="11">
        <f t="shared" si="12"/>
        <v>17.850000000000001</v>
      </c>
      <c r="AB8" s="12">
        <f t="shared" si="13"/>
        <v>70.5</v>
      </c>
      <c r="AC8" s="12">
        <f t="shared" si="13"/>
        <v>59.925000000000004</v>
      </c>
      <c r="AD8" s="13">
        <f t="shared" si="14"/>
        <v>7.9248471896382551</v>
      </c>
      <c r="AE8" s="10">
        <v>27.5</v>
      </c>
      <c r="AF8" s="11">
        <f t="shared" si="15"/>
        <v>23.375</v>
      </c>
      <c r="AG8" s="10">
        <v>24.5</v>
      </c>
      <c r="AH8" s="11">
        <f t="shared" si="16"/>
        <v>20.824999999999999</v>
      </c>
      <c r="AI8" s="10">
        <v>25.5</v>
      </c>
      <c r="AJ8" s="11">
        <f t="shared" si="17"/>
        <v>21.675000000000001</v>
      </c>
      <c r="AK8" s="12">
        <f t="shared" si="18"/>
        <v>77.5</v>
      </c>
      <c r="AL8" s="12">
        <f t="shared" si="18"/>
        <v>65.875</v>
      </c>
      <c r="AM8" s="13">
        <f t="shared" si="19"/>
        <v>8.7117114496023369</v>
      </c>
      <c r="AN8" s="14">
        <f t="shared" si="20"/>
        <v>325</v>
      </c>
      <c r="AO8" s="11">
        <f t="shared" si="21"/>
        <v>276.25</v>
      </c>
      <c r="AP8" s="15">
        <f t="shared" si="22"/>
        <v>72.674999999999997</v>
      </c>
      <c r="AQ8" s="16">
        <f t="shared" si="22"/>
        <v>9.6109848895612853</v>
      </c>
      <c r="AR8" s="17">
        <f t="shared" si="23"/>
        <v>150.44999999999999</v>
      </c>
      <c r="AS8" s="18">
        <f t="shared" si="23"/>
        <v>19.896424859091788</v>
      </c>
      <c r="AT8" s="15">
        <f t="shared" si="24"/>
        <v>210.375</v>
      </c>
      <c r="AU8" s="16">
        <f t="shared" si="24"/>
        <v>27.821272048730044</v>
      </c>
      <c r="AV8" s="17">
        <f t="shared" si="25"/>
        <v>276.25</v>
      </c>
      <c r="AW8" s="18">
        <f t="shared" si="26"/>
        <v>36.532983498332378</v>
      </c>
    </row>
    <row r="9" spans="1:49" ht="21.75">
      <c r="A9" s="7" t="s">
        <v>64</v>
      </c>
      <c r="B9" s="8">
        <v>634867</v>
      </c>
      <c r="C9" s="9">
        <v>4</v>
      </c>
      <c r="D9" s="10">
        <v>26</v>
      </c>
      <c r="E9" s="11">
        <f t="shared" si="0"/>
        <v>22.1</v>
      </c>
      <c r="F9" s="10">
        <v>29</v>
      </c>
      <c r="G9" s="11">
        <f t="shared" si="1"/>
        <v>24.65</v>
      </c>
      <c r="H9" s="10">
        <v>27.5</v>
      </c>
      <c r="I9" s="11">
        <f t="shared" si="2"/>
        <v>23.375</v>
      </c>
      <c r="J9" s="12">
        <f t="shared" si="3"/>
        <v>82.5</v>
      </c>
      <c r="K9" s="12">
        <f t="shared" si="3"/>
        <v>70.125</v>
      </c>
      <c r="L9" s="13">
        <f t="shared" si="4"/>
        <v>11.045620578798394</v>
      </c>
      <c r="M9" s="10">
        <v>33.5</v>
      </c>
      <c r="N9" s="11">
        <f t="shared" si="5"/>
        <v>28.475000000000001</v>
      </c>
      <c r="O9" s="10">
        <v>30.5</v>
      </c>
      <c r="P9" s="11">
        <f t="shared" si="6"/>
        <v>25.925000000000001</v>
      </c>
      <c r="Q9" s="10">
        <v>33</v>
      </c>
      <c r="R9" s="11">
        <f t="shared" si="7"/>
        <v>28.05</v>
      </c>
      <c r="S9" s="12">
        <f t="shared" si="8"/>
        <v>97</v>
      </c>
      <c r="T9" s="12">
        <f t="shared" si="8"/>
        <v>82.45</v>
      </c>
      <c r="U9" s="13">
        <f t="shared" si="9"/>
        <v>12.98697207446599</v>
      </c>
      <c r="V9" s="10">
        <v>26</v>
      </c>
      <c r="W9" s="11">
        <f t="shared" si="10"/>
        <v>22.1</v>
      </c>
      <c r="X9" s="10">
        <v>27.5</v>
      </c>
      <c r="Y9" s="11">
        <f t="shared" si="11"/>
        <v>23.375</v>
      </c>
      <c r="Z9" s="10">
        <v>22.5</v>
      </c>
      <c r="AA9" s="11">
        <f t="shared" si="12"/>
        <v>19.125</v>
      </c>
      <c r="AB9" s="12">
        <f t="shared" si="13"/>
        <v>76</v>
      </c>
      <c r="AC9" s="12">
        <f t="shared" si="13"/>
        <v>64.599999999999994</v>
      </c>
      <c r="AD9" s="13">
        <f t="shared" si="14"/>
        <v>10.175359563499125</v>
      </c>
      <c r="AE9" s="10">
        <v>30.5</v>
      </c>
      <c r="AF9" s="11">
        <f t="shared" si="15"/>
        <v>25.925000000000001</v>
      </c>
      <c r="AG9" s="10">
        <v>23.5</v>
      </c>
      <c r="AH9" s="11">
        <f t="shared" si="16"/>
        <v>19.975000000000001</v>
      </c>
      <c r="AI9" s="10">
        <v>22.5</v>
      </c>
      <c r="AJ9" s="11">
        <f t="shared" si="17"/>
        <v>19.125</v>
      </c>
      <c r="AK9" s="12">
        <f t="shared" si="18"/>
        <v>76.5</v>
      </c>
      <c r="AL9" s="12">
        <f t="shared" si="18"/>
        <v>65.025000000000006</v>
      </c>
      <c r="AM9" s="13">
        <f t="shared" si="19"/>
        <v>10.242302718522149</v>
      </c>
      <c r="AN9" s="14">
        <f t="shared" si="20"/>
        <v>332</v>
      </c>
      <c r="AO9" s="11">
        <f t="shared" si="21"/>
        <v>282.2</v>
      </c>
      <c r="AP9" s="15">
        <f t="shared" si="22"/>
        <v>70.125</v>
      </c>
      <c r="AQ9" s="16">
        <f t="shared" si="22"/>
        <v>11.045620578798394</v>
      </c>
      <c r="AR9" s="17">
        <f t="shared" si="23"/>
        <v>152.57499999999999</v>
      </c>
      <c r="AS9" s="18">
        <f t="shared" si="23"/>
        <v>24.032592653264384</v>
      </c>
      <c r="AT9" s="15">
        <f t="shared" si="24"/>
        <v>217.17500000000001</v>
      </c>
      <c r="AU9" s="16">
        <f t="shared" si="24"/>
        <v>34.207952216763509</v>
      </c>
      <c r="AV9" s="17">
        <f t="shared" si="25"/>
        <v>282.20000000000005</v>
      </c>
      <c r="AW9" s="18">
        <f t="shared" si="26"/>
        <v>44.450254935285656</v>
      </c>
    </row>
    <row r="10" spans="1:49" ht="21.75">
      <c r="A10" s="7" t="s">
        <v>65</v>
      </c>
      <c r="B10" s="8">
        <v>210063</v>
      </c>
      <c r="C10" s="9">
        <v>4</v>
      </c>
      <c r="D10" s="10">
        <v>6.5</v>
      </c>
      <c r="E10" s="11">
        <f t="shared" si="0"/>
        <v>5.5250000000000004</v>
      </c>
      <c r="F10" s="10">
        <v>8</v>
      </c>
      <c r="G10" s="11">
        <f t="shared" si="1"/>
        <v>6.8</v>
      </c>
      <c r="H10" s="10">
        <v>10.5</v>
      </c>
      <c r="I10" s="11">
        <f t="shared" si="2"/>
        <v>8.9250000000000007</v>
      </c>
      <c r="J10" s="12">
        <f t="shared" si="3"/>
        <v>25</v>
      </c>
      <c r="K10" s="12">
        <f t="shared" si="3"/>
        <v>21.25</v>
      </c>
      <c r="L10" s="13">
        <f t="shared" si="4"/>
        <v>10.116012815203058</v>
      </c>
      <c r="M10" s="10">
        <v>8.5</v>
      </c>
      <c r="N10" s="11">
        <f t="shared" si="5"/>
        <v>7.2249999999999996</v>
      </c>
      <c r="O10" s="10">
        <v>8.5</v>
      </c>
      <c r="P10" s="11">
        <f t="shared" si="6"/>
        <v>7.2249999999999996</v>
      </c>
      <c r="Q10" s="10">
        <v>7</v>
      </c>
      <c r="R10" s="11">
        <f t="shared" si="7"/>
        <v>5.95</v>
      </c>
      <c r="S10" s="12">
        <f t="shared" si="8"/>
        <v>24</v>
      </c>
      <c r="T10" s="12">
        <f t="shared" si="8"/>
        <v>20.399999999999999</v>
      </c>
      <c r="U10" s="13">
        <f t="shared" si="9"/>
        <v>9.7113723025949348</v>
      </c>
      <c r="V10" s="10">
        <v>8</v>
      </c>
      <c r="W10" s="11">
        <f t="shared" si="10"/>
        <v>6.8</v>
      </c>
      <c r="X10" s="10">
        <v>5.5</v>
      </c>
      <c r="Y10" s="11">
        <f t="shared" si="11"/>
        <v>4.6749999999999998</v>
      </c>
      <c r="Z10" s="10">
        <v>5</v>
      </c>
      <c r="AA10" s="11">
        <f t="shared" si="12"/>
        <v>4.25</v>
      </c>
      <c r="AB10" s="12">
        <f t="shared" si="13"/>
        <v>18.5</v>
      </c>
      <c r="AC10" s="12">
        <f t="shared" si="13"/>
        <v>15.725</v>
      </c>
      <c r="AD10" s="13">
        <f t="shared" si="14"/>
        <v>7.4858494832502629</v>
      </c>
      <c r="AE10" s="10">
        <v>8</v>
      </c>
      <c r="AF10" s="11">
        <f t="shared" si="15"/>
        <v>6.8</v>
      </c>
      <c r="AG10" s="10">
        <v>6.5</v>
      </c>
      <c r="AH10" s="11">
        <f t="shared" si="16"/>
        <v>5.5250000000000004</v>
      </c>
      <c r="AI10" s="10">
        <v>8.5</v>
      </c>
      <c r="AJ10" s="11">
        <f t="shared" si="17"/>
        <v>7.2249999999999996</v>
      </c>
      <c r="AK10" s="12">
        <f t="shared" si="18"/>
        <v>23</v>
      </c>
      <c r="AL10" s="12">
        <f t="shared" si="18"/>
        <v>19.549999999999997</v>
      </c>
      <c r="AM10" s="13">
        <f t="shared" si="19"/>
        <v>9.3067317899868129</v>
      </c>
      <c r="AN10" s="14">
        <f t="shared" si="20"/>
        <v>90.5</v>
      </c>
      <c r="AO10" s="11">
        <f t="shared" si="21"/>
        <v>76.924999999999997</v>
      </c>
      <c r="AP10" s="15">
        <f t="shared" si="22"/>
        <v>21.25</v>
      </c>
      <c r="AQ10" s="16">
        <f t="shared" si="22"/>
        <v>10.116012815203058</v>
      </c>
      <c r="AR10" s="17">
        <f t="shared" si="23"/>
        <v>41.65</v>
      </c>
      <c r="AS10" s="18">
        <f t="shared" si="23"/>
        <v>19.827385117797995</v>
      </c>
      <c r="AT10" s="15">
        <f t="shared" si="24"/>
        <v>57.375</v>
      </c>
      <c r="AU10" s="16">
        <f t="shared" si="24"/>
        <v>27.313234601048258</v>
      </c>
      <c r="AV10" s="17">
        <f t="shared" si="25"/>
        <v>76.924999999999997</v>
      </c>
      <c r="AW10" s="18">
        <f t="shared" si="26"/>
        <v>36.619966391035071</v>
      </c>
    </row>
    <row r="11" spans="1:49" ht="21.75">
      <c r="A11" s="7" t="s">
        <v>66</v>
      </c>
      <c r="B11" s="8">
        <v>281432</v>
      </c>
      <c r="C11" s="9">
        <v>4</v>
      </c>
      <c r="D11" s="10">
        <v>8.5</v>
      </c>
      <c r="E11" s="11">
        <f t="shared" si="0"/>
        <v>7.2249999999999996</v>
      </c>
      <c r="F11" s="10">
        <v>9.5</v>
      </c>
      <c r="G11" s="11">
        <f t="shared" si="1"/>
        <v>8.0749999999999993</v>
      </c>
      <c r="H11" s="10">
        <v>10.5</v>
      </c>
      <c r="I11" s="11">
        <f t="shared" si="2"/>
        <v>8.9250000000000007</v>
      </c>
      <c r="J11" s="12">
        <f t="shared" si="3"/>
        <v>28.5</v>
      </c>
      <c r="K11" s="12">
        <f t="shared" si="3"/>
        <v>24.225000000000001</v>
      </c>
      <c r="L11" s="13">
        <f t="shared" si="4"/>
        <v>8.607763154154469</v>
      </c>
      <c r="M11" s="10">
        <v>8</v>
      </c>
      <c r="N11" s="11">
        <f t="shared" si="5"/>
        <v>6.8</v>
      </c>
      <c r="O11" s="10">
        <v>8.5</v>
      </c>
      <c r="P11" s="11">
        <f t="shared" si="6"/>
        <v>7.2249999999999996</v>
      </c>
      <c r="Q11" s="10">
        <v>9</v>
      </c>
      <c r="R11" s="11">
        <f t="shared" si="7"/>
        <v>7.65</v>
      </c>
      <c r="S11" s="12">
        <f t="shared" si="8"/>
        <v>25.5</v>
      </c>
      <c r="T11" s="12">
        <f t="shared" si="8"/>
        <v>21.674999999999997</v>
      </c>
      <c r="U11" s="13">
        <f t="shared" si="9"/>
        <v>7.7016828221382072</v>
      </c>
      <c r="V11" s="10">
        <v>10</v>
      </c>
      <c r="W11" s="11">
        <f t="shared" si="10"/>
        <v>8.5</v>
      </c>
      <c r="X11" s="10">
        <v>10.5</v>
      </c>
      <c r="Y11" s="11">
        <f t="shared" si="11"/>
        <v>8.9250000000000007</v>
      </c>
      <c r="Z11" s="10">
        <v>8</v>
      </c>
      <c r="AA11" s="11">
        <f t="shared" si="12"/>
        <v>6.8</v>
      </c>
      <c r="AB11" s="12">
        <f t="shared" si="13"/>
        <v>28.5</v>
      </c>
      <c r="AC11" s="12">
        <f t="shared" si="13"/>
        <v>24.225000000000001</v>
      </c>
      <c r="AD11" s="13">
        <f t="shared" si="14"/>
        <v>8.607763154154469</v>
      </c>
      <c r="AE11" s="10">
        <v>5</v>
      </c>
      <c r="AF11" s="11">
        <f t="shared" si="15"/>
        <v>4.25</v>
      </c>
      <c r="AG11" s="10">
        <v>8</v>
      </c>
      <c r="AH11" s="11">
        <f t="shared" si="16"/>
        <v>6.8</v>
      </c>
      <c r="AI11" s="10">
        <v>8</v>
      </c>
      <c r="AJ11" s="11">
        <f t="shared" si="17"/>
        <v>6.8</v>
      </c>
      <c r="AK11" s="12">
        <f t="shared" si="18"/>
        <v>21</v>
      </c>
      <c r="AL11" s="12">
        <f t="shared" si="18"/>
        <v>17.850000000000001</v>
      </c>
      <c r="AM11" s="13">
        <f t="shared" si="19"/>
        <v>6.3425623241138176</v>
      </c>
      <c r="AN11" s="14">
        <f t="shared" si="20"/>
        <v>103.5</v>
      </c>
      <c r="AO11" s="11">
        <f t="shared" si="21"/>
        <v>87.974999999999994</v>
      </c>
      <c r="AP11" s="15">
        <f t="shared" si="22"/>
        <v>24.225000000000001</v>
      </c>
      <c r="AQ11" s="16">
        <f t="shared" si="22"/>
        <v>8.607763154154469</v>
      </c>
      <c r="AR11" s="17">
        <f t="shared" si="23"/>
        <v>45.9</v>
      </c>
      <c r="AS11" s="18">
        <f t="shared" si="23"/>
        <v>16.309445976292675</v>
      </c>
      <c r="AT11" s="15">
        <f t="shared" si="24"/>
        <v>70.125</v>
      </c>
      <c r="AU11" s="16">
        <f t="shared" si="24"/>
        <v>24.917209130447144</v>
      </c>
      <c r="AV11" s="17">
        <f t="shared" si="25"/>
        <v>87.974999999999994</v>
      </c>
      <c r="AW11" s="18">
        <f t="shared" si="26"/>
        <v>31.259771454560955</v>
      </c>
    </row>
    <row r="12" spans="1:49" ht="18.75">
      <c r="A12" s="25" t="s">
        <v>19</v>
      </c>
      <c r="B12" s="26">
        <f>SUM(B4:B11)</f>
        <v>5275641</v>
      </c>
      <c r="C12" s="27"/>
      <c r="D12" s="28">
        <f t="shared" ref="D12:I12" si="27">SUM(D4:D11)</f>
        <v>142.5</v>
      </c>
      <c r="E12" s="29">
        <f t="shared" si="27"/>
        <v>121.125</v>
      </c>
      <c r="F12" s="28">
        <f t="shared" si="27"/>
        <v>158.5</v>
      </c>
      <c r="G12" s="29">
        <f t="shared" si="27"/>
        <v>134.72499999999999</v>
      </c>
      <c r="H12" s="28">
        <f t="shared" si="27"/>
        <v>174.5</v>
      </c>
      <c r="I12" s="29">
        <f t="shared" si="27"/>
        <v>148.32500000000005</v>
      </c>
      <c r="J12" s="12">
        <f t="shared" si="3"/>
        <v>475.5</v>
      </c>
      <c r="K12" s="12">
        <f t="shared" si="3"/>
        <v>404.17500000000007</v>
      </c>
      <c r="L12" s="13">
        <f t="shared" si="4"/>
        <v>7.6611543507225015</v>
      </c>
      <c r="M12" s="28">
        <f t="shared" ref="M12:T12" si="28">SUM(M4:M11)</f>
        <v>169</v>
      </c>
      <c r="N12" s="29">
        <f t="shared" si="28"/>
        <v>143.65</v>
      </c>
      <c r="O12" s="28">
        <f t="shared" si="28"/>
        <v>167</v>
      </c>
      <c r="P12" s="29">
        <f t="shared" si="28"/>
        <v>141.94999999999999</v>
      </c>
      <c r="Q12" s="28">
        <f t="shared" si="28"/>
        <v>165</v>
      </c>
      <c r="R12" s="29">
        <f t="shared" si="28"/>
        <v>140.25</v>
      </c>
      <c r="S12" s="12">
        <f t="shared" si="28"/>
        <v>501</v>
      </c>
      <c r="T12" s="12">
        <f t="shared" si="28"/>
        <v>425.85</v>
      </c>
      <c r="U12" s="13">
        <f t="shared" si="9"/>
        <v>8.0720048994994169</v>
      </c>
      <c r="V12" s="28">
        <f t="shared" ref="V12:AC12" si="29">SUM(V4:V11)</f>
        <v>150.5</v>
      </c>
      <c r="W12" s="29">
        <f t="shared" si="29"/>
        <v>127.925</v>
      </c>
      <c r="X12" s="28">
        <f t="shared" si="29"/>
        <v>144</v>
      </c>
      <c r="Y12" s="29">
        <f t="shared" si="29"/>
        <v>122.39999999999999</v>
      </c>
      <c r="Z12" s="28">
        <f t="shared" si="29"/>
        <v>131</v>
      </c>
      <c r="AA12" s="29">
        <f t="shared" si="29"/>
        <v>111.35000000000001</v>
      </c>
      <c r="AB12" s="12">
        <f t="shared" si="29"/>
        <v>425.5</v>
      </c>
      <c r="AC12" s="12">
        <f t="shared" si="29"/>
        <v>361.67500000000007</v>
      </c>
      <c r="AD12" s="13">
        <f t="shared" si="14"/>
        <v>6.8555650393952128</v>
      </c>
      <c r="AE12" s="28">
        <f t="shared" ref="AE12:AJ12" si="30">SUM(AE4:AE11)</f>
        <v>145.5</v>
      </c>
      <c r="AF12" s="29">
        <f t="shared" si="30"/>
        <v>123.675</v>
      </c>
      <c r="AG12" s="28">
        <f t="shared" si="30"/>
        <v>139</v>
      </c>
      <c r="AH12" s="29">
        <f t="shared" si="30"/>
        <v>118.15000000000002</v>
      </c>
      <c r="AI12" s="28">
        <f t="shared" si="30"/>
        <v>137.5</v>
      </c>
      <c r="AJ12" s="29">
        <f t="shared" si="30"/>
        <v>116.87499999999999</v>
      </c>
      <c r="AK12" s="12">
        <f t="shared" si="18"/>
        <v>422</v>
      </c>
      <c r="AL12" s="12">
        <f t="shared" si="18"/>
        <v>358.7</v>
      </c>
      <c r="AM12" s="13">
        <f t="shared" si="19"/>
        <v>6.7991737876023022</v>
      </c>
      <c r="AN12" s="30">
        <f t="shared" si="20"/>
        <v>1824</v>
      </c>
      <c r="AO12" s="11">
        <f>AN12-(AN12*15/100)</f>
        <v>1550.4</v>
      </c>
      <c r="AP12" s="15">
        <f t="shared" si="22"/>
        <v>404.17500000000007</v>
      </c>
      <c r="AQ12" s="16">
        <f t="shared" si="22"/>
        <v>7.6611543507225015</v>
      </c>
      <c r="AR12" s="17">
        <f t="shared" si="23"/>
        <v>830.02500000000009</v>
      </c>
      <c r="AS12" s="18">
        <f t="shared" si="23"/>
        <v>15.733159250221918</v>
      </c>
      <c r="AT12" s="15">
        <f t="shared" si="24"/>
        <v>1191.7000000000003</v>
      </c>
      <c r="AU12" s="16">
        <f t="shared" si="24"/>
        <v>22.588724289617133</v>
      </c>
      <c r="AV12" s="17">
        <f t="shared" si="25"/>
        <v>1550.4</v>
      </c>
      <c r="AW12" s="18">
        <f t="shared" si="26"/>
        <v>29.387898077219429</v>
      </c>
    </row>
  </sheetData>
  <mergeCells count="34">
    <mergeCell ref="L1:L3"/>
    <mergeCell ref="T1:T3"/>
    <mergeCell ref="U1:U3"/>
    <mergeCell ref="A1:A3"/>
    <mergeCell ref="B1:B3"/>
    <mergeCell ref="C1:C3"/>
    <mergeCell ref="K1:K3"/>
    <mergeCell ref="AB1:AB3"/>
    <mergeCell ref="AM1:AM3"/>
    <mergeCell ref="AC1:AC3"/>
    <mergeCell ref="AD1:AD3"/>
    <mergeCell ref="AL1:AL3"/>
    <mergeCell ref="AE1:AJ1"/>
    <mergeCell ref="AV2:AW2"/>
    <mergeCell ref="AK1:AK3"/>
    <mergeCell ref="AN1:AO2"/>
    <mergeCell ref="AP1:AW1"/>
    <mergeCell ref="D2:E2"/>
    <mergeCell ref="F2:G2"/>
    <mergeCell ref="H2:I2"/>
    <mergeCell ref="V2:W2"/>
    <mergeCell ref="X2:Y2"/>
    <mergeCell ref="Z2:AA2"/>
    <mergeCell ref="AE2:AF2"/>
    <mergeCell ref="D1:I1"/>
    <mergeCell ref="J1:J3"/>
    <mergeCell ref="M1:R1"/>
    <mergeCell ref="S1:S3"/>
    <mergeCell ref="V1:AA1"/>
    <mergeCell ref="AG2:AH2"/>
    <mergeCell ref="AI2:AJ2"/>
    <mergeCell ref="AP2:AQ2"/>
    <mergeCell ref="AR2:AS2"/>
    <mergeCell ref="AT2:AU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"/>
  <sheetViews>
    <sheetView workbookViewId="0">
      <selection activeCell="L23" sqref="L23"/>
    </sheetView>
  </sheetViews>
  <sheetFormatPr defaultRowHeight="15"/>
  <cols>
    <col min="2" max="2" width="16" customWidth="1"/>
    <col min="49" max="49" width="11.28515625" customWidth="1"/>
  </cols>
  <sheetData>
    <row r="1" spans="1:49" ht="21">
      <c r="A1" s="45" t="s">
        <v>0</v>
      </c>
      <c r="B1" s="31" t="s">
        <v>1</v>
      </c>
      <c r="C1" s="46" t="s">
        <v>2</v>
      </c>
      <c r="D1" s="34" t="s">
        <v>3</v>
      </c>
      <c r="E1" s="34"/>
      <c r="F1" s="34"/>
      <c r="G1" s="34"/>
      <c r="H1" s="34"/>
      <c r="I1" s="34"/>
      <c r="J1" s="31" t="s">
        <v>4</v>
      </c>
      <c r="K1" s="31" t="s">
        <v>5</v>
      </c>
      <c r="L1" s="31" t="s">
        <v>6</v>
      </c>
      <c r="M1" s="34" t="s">
        <v>7</v>
      </c>
      <c r="N1" s="34"/>
      <c r="O1" s="34"/>
      <c r="P1" s="34"/>
      <c r="Q1" s="34"/>
      <c r="R1" s="34"/>
      <c r="S1" s="31" t="s">
        <v>8</v>
      </c>
      <c r="T1" s="31" t="s">
        <v>9</v>
      </c>
      <c r="U1" s="31" t="s">
        <v>10</v>
      </c>
      <c r="V1" s="34" t="s">
        <v>11</v>
      </c>
      <c r="W1" s="34"/>
      <c r="X1" s="34"/>
      <c r="Y1" s="34"/>
      <c r="Z1" s="34"/>
      <c r="AA1" s="34"/>
      <c r="AB1" s="31" t="s">
        <v>12</v>
      </c>
      <c r="AC1" s="31" t="s">
        <v>13</v>
      </c>
      <c r="AD1" s="31" t="s">
        <v>14</v>
      </c>
      <c r="AE1" s="34" t="s">
        <v>15</v>
      </c>
      <c r="AF1" s="34"/>
      <c r="AG1" s="34"/>
      <c r="AH1" s="34"/>
      <c r="AI1" s="34"/>
      <c r="AJ1" s="34"/>
      <c r="AK1" s="31" t="s">
        <v>16</v>
      </c>
      <c r="AL1" s="31" t="s">
        <v>17</v>
      </c>
      <c r="AM1" s="31" t="s">
        <v>18</v>
      </c>
      <c r="AN1" s="39" t="s">
        <v>19</v>
      </c>
      <c r="AO1" s="39"/>
      <c r="AP1" s="40" t="s">
        <v>20</v>
      </c>
      <c r="AQ1" s="41"/>
      <c r="AR1" s="41"/>
      <c r="AS1" s="41"/>
      <c r="AT1" s="41"/>
      <c r="AU1" s="41"/>
      <c r="AV1" s="41"/>
      <c r="AW1" s="42"/>
    </row>
    <row r="2" spans="1:49" ht="18.75">
      <c r="A2" s="45"/>
      <c r="B2" s="32"/>
      <c r="C2" s="47"/>
      <c r="D2" s="35" t="s">
        <v>21</v>
      </c>
      <c r="E2" s="35"/>
      <c r="F2" s="35" t="s">
        <v>22</v>
      </c>
      <c r="G2" s="35"/>
      <c r="H2" s="35" t="s">
        <v>23</v>
      </c>
      <c r="I2" s="35"/>
      <c r="J2" s="32"/>
      <c r="K2" s="32"/>
      <c r="L2" s="32"/>
      <c r="M2" s="1" t="s">
        <v>24</v>
      </c>
      <c r="N2" s="2"/>
      <c r="O2" s="1" t="s">
        <v>25</v>
      </c>
      <c r="P2" s="2"/>
      <c r="Q2" s="1" t="s">
        <v>26</v>
      </c>
      <c r="R2" s="2"/>
      <c r="S2" s="32"/>
      <c r="T2" s="32"/>
      <c r="U2" s="32"/>
      <c r="V2" s="35" t="s">
        <v>27</v>
      </c>
      <c r="W2" s="35"/>
      <c r="X2" s="35" t="s">
        <v>28</v>
      </c>
      <c r="Y2" s="35"/>
      <c r="Z2" s="35" t="s">
        <v>29</v>
      </c>
      <c r="AA2" s="35"/>
      <c r="AB2" s="32"/>
      <c r="AC2" s="32"/>
      <c r="AD2" s="32"/>
      <c r="AE2" s="35" t="s">
        <v>30</v>
      </c>
      <c r="AF2" s="35"/>
      <c r="AG2" s="35" t="s">
        <v>31</v>
      </c>
      <c r="AH2" s="35"/>
      <c r="AI2" s="35" t="s">
        <v>32</v>
      </c>
      <c r="AJ2" s="35"/>
      <c r="AK2" s="32"/>
      <c r="AL2" s="32"/>
      <c r="AM2" s="32"/>
      <c r="AN2" s="39"/>
      <c r="AO2" s="39"/>
      <c r="AP2" s="36" t="s">
        <v>33</v>
      </c>
      <c r="AQ2" s="37"/>
      <c r="AR2" s="43" t="s">
        <v>34</v>
      </c>
      <c r="AS2" s="44"/>
      <c r="AT2" s="36" t="s">
        <v>35</v>
      </c>
      <c r="AU2" s="37"/>
      <c r="AV2" s="38" t="s">
        <v>36</v>
      </c>
      <c r="AW2" s="38"/>
    </row>
    <row r="3" spans="1:49" ht="37.5">
      <c r="A3" s="45"/>
      <c r="B3" s="33"/>
      <c r="C3" s="48"/>
      <c r="D3" s="3" t="s">
        <v>37</v>
      </c>
      <c r="E3" s="4" t="s">
        <v>38</v>
      </c>
      <c r="F3" s="3" t="s">
        <v>37</v>
      </c>
      <c r="G3" s="4" t="s">
        <v>38</v>
      </c>
      <c r="H3" s="3" t="s">
        <v>37</v>
      </c>
      <c r="I3" s="4" t="s">
        <v>38</v>
      </c>
      <c r="J3" s="33"/>
      <c r="K3" s="33"/>
      <c r="L3" s="33"/>
      <c r="M3" s="3" t="s">
        <v>37</v>
      </c>
      <c r="N3" s="4" t="s">
        <v>38</v>
      </c>
      <c r="O3" s="3" t="s">
        <v>37</v>
      </c>
      <c r="P3" s="4" t="s">
        <v>38</v>
      </c>
      <c r="Q3" s="3" t="s">
        <v>37</v>
      </c>
      <c r="R3" s="4" t="s">
        <v>38</v>
      </c>
      <c r="S3" s="33"/>
      <c r="T3" s="33"/>
      <c r="U3" s="33"/>
      <c r="V3" s="3" t="s">
        <v>37</v>
      </c>
      <c r="W3" s="4" t="s">
        <v>38</v>
      </c>
      <c r="X3" s="3" t="s">
        <v>37</v>
      </c>
      <c r="Y3" s="4" t="s">
        <v>38</v>
      </c>
      <c r="Z3" s="3" t="s">
        <v>37</v>
      </c>
      <c r="AA3" s="4" t="s">
        <v>38</v>
      </c>
      <c r="AB3" s="33"/>
      <c r="AC3" s="33"/>
      <c r="AD3" s="33"/>
      <c r="AE3" s="3" t="s">
        <v>37</v>
      </c>
      <c r="AF3" s="4" t="s">
        <v>38</v>
      </c>
      <c r="AG3" s="3" t="s">
        <v>37</v>
      </c>
      <c r="AH3" s="4" t="s">
        <v>38</v>
      </c>
      <c r="AI3" s="3" t="s">
        <v>37</v>
      </c>
      <c r="AJ3" s="4" t="s">
        <v>38</v>
      </c>
      <c r="AK3" s="33"/>
      <c r="AL3" s="33"/>
      <c r="AM3" s="33"/>
      <c r="AN3" s="3" t="s">
        <v>37</v>
      </c>
      <c r="AO3" s="4" t="s">
        <v>38</v>
      </c>
      <c r="AP3" s="5" t="s">
        <v>39</v>
      </c>
      <c r="AQ3" s="5" t="s">
        <v>40</v>
      </c>
      <c r="AR3" s="6" t="s">
        <v>39</v>
      </c>
      <c r="AS3" s="6" t="s">
        <v>40</v>
      </c>
      <c r="AT3" s="5" t="s">
        <v>39</v>
      </c>
      <c r="AU3" s="5" t="s">
        <v>40</v>
      </c>
      <c r="AV3" s="6" t="s">
        <v>39</v>
      </c>
      <c r="AW3" s="6" t="s">
        <v>40</v>
      </c>
    </row>
    <row r="4" spans="1:49" ht="21.75">
      <c r="A4" s="7" t="s">
        <v>67</v>
      </c>
      <c r="B4" s="8">
        <v>810876</v>
      </c>
      <c r="C4" s="9">
        <v>5</v>
      </c>
      <c r="D4" s="10">
        <v>32</v>
      </c>
      <c r="E4" s="11">
        <f t="shared" ref="E4:E11" si="0">D4-(D4*15/100)</f>
        <v>27.2</v>
      </c>
      <c r="F4" s="10">
        <v>24</v>
      </c>
      <c r="G4" s="11">
        <f t="shared" ref="G4:G11" si="1">F4-(F4*15/100)</f>
        <v>20.399999999999999</v>
      </c>
      <c r="H4" s="10">
        <v>35</v>
      </c>
      <c r="I4" s="11">
        <f t="shared" ref="I4:I11" si="2">H4-(H4*15/100)</f>
        <v>29.75</v>
      </c>
      <c r="J4" s="12">
        <f t="shared" ref="J4:K12" si="3">SUM(D4,F4,H4)</f>
        <v>91</v>
      </c>
      <c r="K4" s="12">
        <f t="shared" si="3"/>
        <v>77.349999999999994</v>
      </c>
      <c r="L4" s="13">
        <f t="shared" ref="L4:L12" si="4">(SUM(E4,G4,I4))/$B4*100000</f>
        <v>9.5390663923953838</v>
      </c>
      <c r="M4" s="10">
        <v>31</v>
      </c>
      <c r="N4" s="11">
        <f t="shared" ref="N4:N11" si="5">M4-(M4*15/100)</f>
        <v>26.35</v>
      </c>
      <c r="O4" s="10">
        <v>26</v>
      </c>
      <c r="P4" s="11">
        <f t="shared" ref="P4:P11" si="6">O4-(O4*15/100)</f>
        <v>22.1</v>
      </c>
      <c r="Q4" s="10">
        <v>27</v>
      </c>
      <c r="R4" s="11">
        <f t="shared" ref="R4:R11" si="7">Q4-(Q4*15/100)</f>
        <v>22.95</v>
      </c>
      <c r="S4" s="12">
        <f t="shared" ref="S4:T11" si="8">SUM(M4,O4,Q4)</f>
        <v>84</v>
      </c>
      <c r="T4" s="12">
        <f t="shared" si="8"/>
        <v>71.400000000000006</v>
      </c>
      <c r="U4" s="13">
        <f t="shared" ref="U4:U12" si="9">(SUM(N4,P4,R4))/$B4*100000</f>
        <v>8.8052920545188176</v>
      </c>
      <c r="V4" s="10">
        <v>38</v>
      </c>
      <c r="W4" s="11">
        <f t="shared" ref="W4:W11" si="10">V4-(V4*15/100)</f>
        <v>32.299999999999997</v>
      </c>
      <c r="X4" s="10">
        <v>24</v>
      </c>
      <c r="Y4" s="11">
        <f t="shared" ref="Y4:Y11" si="11">X4-(X4*15/100)</f>
        <v>20.399999999999999</v>
      </c>
      <c r="Z4" s="10">
        <v>21.5</v>
      </c>
      <c r="AA4" s="11">
        <f t="shared" ref="AA4:AA11" si="12">Z4-(Z4*15/100)</f>
        <v>18.274999999999999</v>
      </c>
      <c r="AB4" s="12">
        <f t="shared" ref="AB4:AC11" si="13">SUM(V4,X4,Z4)</f>
        <v>83.5</v>
      </c>
      <c r="AC4" s="12">
        <f t="shared" si="13"/>
        <v>70.974999999999994</v>
      </c>
      <c r="AD4" s="13">
        <f t="shared" ref="AD4:AD12" si="14">(SUM(W4,Y4,AA4))/$B4*100000</f>
        <v>8.7528796018133477</v>
      </c>
      <c r="AE4" s="10">
        <v>24</v>
      </c>
      <c r="AF4" s="11">
        <f t="shared" ref="AF4:AF11" si="15">AE4-(AE4*15/100)</f>
        <v>20.399999999999999</v>
      </c>
      <c r="AG4" s="10">
        <v>21</v>
      </c>
      <c r="AH4" s="11">
        <f t="shared" ref="AH4:AH11" si="16">AG4-(AG4*15/100)</f>
        <v>17.850000000000001</v>
      </c>
      <c r="AI4" s="10">
        <v>25.5</v>
      </c>
      <c r="AJ4" s="11">
        <f t="shared" ref="AJ4:AJ11" si="17">AI4-(AI4*15/100)</f>
        <v>21.675000000000001</v>
      </c>
      <c r="AK4" s="12">
        <f t="shared" ref="AK4:AL12" si="18">SUM(AE4,AG4,AI4)</f>
        <v>70.5</v>
      </c>
      <c r="AL4" s="12">
        <f t="shared" si="18"/>
        <v>59.924999999999997</v>
      </c>
      <c r="AM4" s="13">
        <f t="shared" ref="AM4:AM12" si="19">(SUM(AF4,AH4,AJ4))/$B4*100000</f>
        <v>7.3901558314711489</v>
      </c>
      <c r="AN4" s="14">
        <f t="shared" ref="AN4:AN12" si="20">M4+O4+Q4+V4+X4+Z4+AE4+AG4+AI4+D4+F4+H4</f>
        <v>329</v>
      </c>
      <c r="AO4" s="11">
        <f>AN4-(AN4*35/100)</f>
        <v>213.85</v>
      </c>
      <c r="AP4" s="15">
        <f t="shared" ref="AP4:AQ12" si="21">SUM(K4)</f>
        <v>77.349999999999994</v>
      </c>
      <c r="AQ4" s="16">
        <f t="shared" si="21"/>
        <v>9.5390663923953838</v>
      </c>
      <c r="AR4" s="17">
        <f t="shared" ref="AR4:AS12" si="22">SUM(T4,K4)</f>
        <v>148.75</v>
      </c>
      <c r="AS4" s="18">
        <f t="shared" si="22"/>
        <v>18.3443584469142</v>
      </c>
      <c r="AT4" s="15">
        <f t="shared" ref="AT4:AU12" si="23">SUM(T4,AC4,K4)</f>
        <v>219.72499999999999</v>
      </c>
      <c r="AU4" s="16">
        <f t="shared" si="23"/>
        <v>27.097238048727547</v>
      </c>
      <c r="AV4" s="17">
        <f t="shared" ref="AV4:AV12" si="24">SUM(T4,AC4,AL4,K4)</f>
        <v>279.64999999999998</v>
      </c>
      <c r="AW4" s="18">
        <f t="shared" ref="AW4:AW12" si="25">(SUM(N4,P4,R4,W4,Y4,AA4,AF4,AH4,AJ4,E4,G4,I4))/B4*100000</f>
        <v>34.487393880198695</v>
      </c>
    </row>
    <row r="5" spans="1:49" ht="21.75">
      <c r="A5" s="7" t="s">
        <v>68</v>
      </c>
      <c r="B5" s="8">
        <v>900090</v>
      </c>
      <c r="C5" s="9">
        <v>5</v>
      </c>
      <c r="D5" s="10">
        <v>33.5</v>
      </c>
      <c r="E5" s="11">
        <f t="shared" si="0"/>
        <v>28.475000000000001</v>
      </c>
      <c r="F5" s="10">
        <v>33</v>
      </c>
      <c r="G5" s="11">
        <f t="shared" si="1"/>
        <v>28.05</v>
      </c>
      <c r="H5" s="10">
        <v>37.5</v>
      </c>
      <c r="I5" s="11">
        <f t="shared" si="2"/>
        <v>31.875</v>
      </c>
      <c r="J5" s="12">
        <f t="shared" si="3"/>
        <v>104</v>
      </c>
      <c r="K5" s="12">
        <f t="shared" si="3"/>
        <v>88.4</v>
      </c>
      <c r="L5" s="13">
        <f t="shared" si="4"/>
        <v>9.8212400982124013</v>
      </c>
      <c r="M5" s="10">
        <v>41.5</v>
      </c>
      <c r="N5" s="11">
        <f t="shared" si="5"/>
        <v>35.274999999999999</v>
      </c>
      <c r="O5" s="10">
        <v>37.5</v>
      </c>
      <c r="P5" s="11">
        <f t="shared" si="6"/>
        <v>31.875</v>
      </c>
      <c r="Q5" s="10">
        <v>34</v>
      </c>
      <c r="R5" s="11">
        <f t="shared" si="7"/>
        <v>28.9</v>
      </c>
      <c r="S5" s="12">
        <f t="shared" si="8"/>
        <v>113</v>
      </c>
      <c r="T5" s="12">
        <f t="shared" si="8"/>
        <v>96.050000000000011</v>
      </c>
      <c r="U5" s="13">
        <f t="shared" si="9"/>
        <v>10.671155106711552</v>
      </c>
      <c r="V5" s="10">
        <v>36.5</v>
      </c>
      <c r="W5" s="11">
        <f t="shared" si="10"/>
        <v>31.024999999999999</v>
      </c>
      <c r="X5" s="10">
        <v>32</v>
      </c>
      <c r="Y5" s="11">
        <f t="shared" si="11"/>
        <v>27.2</v>
      </c>
      <c r="Z5" s="10">
        <v>32.5</v>
      </c>
      <c r="AA5" s="11">
        <f t="shared" si="12"/>
        <v>27.625</v>
      </c>
      <c r="AB5" s="12">
        <f t="shared" si="13"/>
        <v>101</v>
      </c>
      <c r="AC5" s="12">
        <f t="shared" si="13"/>
        <v>85.85</v>
      </c>
      <c r="AD5" s="13">
        <f t="shared" si="14"/>
        <v>9.5379350953793498</v>
      </c>
      <c r="AE5" s="10">
        <v>35</v>
      </c>
      <c r="AF5" s="11">
        <f t="shared" si="15"/>
        <v>29.75</v>
      </c>
      <c r="AG5" s="10">
        <v>35</v>
      </c>
      <c r="AH5" s="11">
        <f t="shared" si="16"/>
        <v>29.75</v>
      </c>
      <c r="AI5" s="10">
        <v>31.5</v>
      </c>
      <c r="AJ5" s="11">
        <f t="shared" si="17"/>
        <v>26.774999999999999</v>
      </c>
      <c r="AK5" s="12">
        <f t="shared" si="18"/>
        <v>101.5</v>
      </c>
      <c r="AL5" s="12">
        <f t="shared" si="18"/>
        <v>86.275000000000006</v>
      </c>
      <c r="AM5" s="13">
        <f t="shared" si="19"/>
        <v>9.5851525958515271</v>
      </c>
      <c r="AN5" s="14">
        <f t="shared" si="20"/>
        <v>419.5</v>
      </c>
      <c r="AO5" s="11">
        <f t="shared" ref="AO5:AO11" si="26">AN5-(AN5*15/100)</f>
        <v>356.57499999999999</v>
      </c>
      <c r="AP5" s="15">
        <f t="shared" si="21"/>
        <v>88.4</v>
      </c>
      <c r="AQ5" s="16">
        <f t="shared" si="21"/>
        <v>9.8212400982124013</v>
      </c>
      <c r="AR5" s="17">
        <f t="shared" si="22"/>
        <v>184.45000000000002</v>
      </c>
      <c r="AS5" s="18">
        <f t="shared" si="22"/>
        <v>20.492395204923952</v>
      </c>
      <c r="AT5" s="15">
        <f t="shared" si="23"/>
        <v>270.3</v>
      </c>
      <c r="AU5" s="16">
        <f t="shared" si="23"/>
        <v>30.030330300303305</v>
      </c>
      <c r="AV5" s="17">
        <f t="shared" si="24"/>
        <v>356.57500000000005</v>
      </c>
      <c r="AW5" s="18">
        <f t="shared" si="25"/>
        <v>39.615482896154838</v>
      </c>
    </row>
    <row r="6" spans="1:49" ht="21.75">
      <c r="A6" s="7" t="s">
        <v>69</v>
      </c>
      <c r="B6" s="8">
        <v>530344</v>
      </c>
      <c r="C6" s="9">
        <v>5</v>
      </c>
      <c r="D6" s="10">
        <v>18</v>
      </c>
      <c r="E6" s="11">
        <f t="shared" si="0"/>
        <v>15.3</v>
      </c>
      <c r="F6" s="10">
        <v>24</v>
      </c>
      <c r="G6" s="11">
        <f t="shared" si="1"/>
        <v>20.399999999999999</v>
      </c>
      <c r="H6" s="10">
        <v>21</v>
      </c>
      <c r="I6" s="11">
        <f t="shared" si="2"/>
        <v>17.850000000000001</v>
      </c>
      <c r="J6" s="12">
        <f t="shared" si="3"/>
        <v>63</v>
      </c>
      <c r="K6" s="12">
        <f t="shared" si="3"/>
        <v>53.550000000000004</v>
      </c>
      <c r="L6" s="13">
        <f t="shared" si="4"/>
        <v>10.097219917638363</v>
      </c>
      <c r="M6" s="10">
        <v>25.5</v>
      </c>
      <c r="N6" s="11">
        <f t="shared" si="5"/>
        <v>21.675000000000001</v>
      </c>
      <c r="O6" s="10">
        <v>22</v>
      </c>
      <c r="P6" s="11">
        <f t="shared" si="6"/>
        <v>18.7</v>
      </c>
      <c r="Q6" s="10">
        <v>28</v>
      </c>
      <c r="R6" s="11">
        <f t="shared" si="7"/>
        <v>23.8</v>
      </c>
      <c r="S6" s="12">
        <f t="shared" si="8"/>
        <v>75.5</v>
      </c>
      <c r="T6" s="12">
        <f t="shared" si="8"/>
        <v>64.174999999999997</v>
      </c>
      <c r="U6" s="13">
        <f t="shared" si="9"/>
        <v>12.100636567963434</v>
      </c>
      <c r="V6" s="10">
        <v>28.5</v>
      </c>
      <c r="W6" s="11">
        <f t="shared" si="10"/>
        <v>24.225000000000001</v>
      </c>
      <c r="X6" s="10">
        <v>25</v>
      </c>
      <c r="Y6" s="11">
        <f t="shared" si="11"/>
        <v>21.25</v>
      </c>
      <c r="Z6" s="10">
        <v>23</v>
      </c>
      <c r="AA6" s="11">
        <f t="shared" si="12"/>
        <v>19.55</v>
      </c>
      <c r="AB6" s="12">
        <f t="shared" si="13"/>
        <v>76.5</v>
      </c>
      <c r="AC6" s="12">
        <f t="shared" si="13"/>
        <v>65.025000000000006</v>
      </c>
      <c r="AD6" s="13">
        <f t="shared" si="14"/>
        <v>12.260909899989441</v>
      </c>
      <c r="AE6" s="10">
        <v>21.5</v>
      </c>
      <c r="AF6" s="11">
        <f t="shared" si="15"/>
        <v>18.274999999999999</v>
      </c>
      <c r="AG6" s="10">
        <v>25</v>
      </c>
      <c r="AH6" s="11">
        <f t="shared" si="16"/>
        <v>21.25</v>
      </c>
      <c r="AI6" s="10">
        <v>17.5</v>
      </c>
      <c r="AJ6" s="11">
        <f t="shared" si="17"/>
        <v>14.875</v>
      </c>
      <c r="AK6" s="12">
        <f t="shared" si="18"/>
        <v>64</v>
      </c>
      <c r="AL6" s="12">
        <f t="shared" si="18"/>
        <v>54.4</v>
      </c>
      <c r="AM6" s="13">
        <f t="shared" si="19"/>
        <v>10.257493249664369</v>
      </c>
      <c r="AN6" s="14">
        <f t="shared" si="20"/>
        <v>279</v>
      </c>
      <c r="AO6" s="11">
        <f t="shared" si="26"/>
        <v>237.15</v>
      </c>
      <c r="AP6" s="15">
        <f t="shared" si="21"/>
        <v>53.550000000000004</v>
      </c>
      <c r="AQ6" s="16">
        <f t="shared" si="21"/>
        <v>10.097219917638363</v>
      </c>
      <c r="AR6" s="17">
        <f t="shared" si="22"/>
        <v>117.72499999999999</v>
      </c>
      <c r="AS6" s="18">
        <f t="shared" si="22"/>
        <v>22.197856485601797</v>
      </c>
      <c r="AT6" s="15">
        <f t="shared" si="23"/>
        <v>182.75</v>
      </c>
      <c r="AU6" s="16">
        <f t="shared" si="23"/>
        <v>34.45876638559124</v>
      </c>
      <c r="AV6" s="17">
        <f t="shared" si="24"/>
        <v>237.15</v>
      </c>
      <c r="AW6" s="18">
        <f t="shared" si="25"/>
        <v>44.716259635255611</v>
      </c>
    </row>
    <row r="7" spans="1:49" ht="21.75">
      <c r="A7" s="7" t="s">
        <v>70</v>
      </c>
      <c r="B7" s="8">
        <v>477691</v>
      </c>
      <c r="C7" s="9">
        <v>5</v>
      </c>
      <c r="D7" s="10">
        <v>14</v>
      </c>
      <c r="E7" s="11">
        <f t="shared" si="0"/>
        <v>11.9</v>
      </c>
      <c r="F7" s="10">
        <v>16.5</v>
      </c>
      <c r="G7" s="11">
        <f t="shared" si="1"/>
        <v>14.025</v>
      </c>
      <c r="H7" s="10">
        <v>22</v>
      </c>
      <c r="I7" s="11">
        <f t="shared" si="2"/>
        <v>18.7</v>
      </c>
      <c r="J7" s="12">
        <f t="shared" si="3"/>
        <v>52.5</v>
      </c>
      <c r="K7" s="12">
        <f t="shared" si="3"/>
        <v>44.625</v>
      </c>
      <c r="L7" s="13">
        <f t="shared" si="4"/>
        <v>9.3418130130146899</v>
      </c>
      <c r="M7" s="10">
        <v>20.5</v>
      </c>
      <c r="N7" s="11">
        <f t="shared" si="5"/>
        <v>17.425000000000001</v>
      </c>
      <c r="O7" s="10">
        <v>19</v>
      </c>
      <c r="P7" s="11">
        <f t="shared" si="6"/>
        <v>16.149999999999999</v>
      </c>
      <c r="Q7" s="10">
        <v>22</v>
      </c>
      <c r="R7" s="11">
        <f t="shared" si="7"/>
        <v>18.7</v>
      </c>
      <c r="S7" s="12">
        <f t="shared" si="8"/>
        <v>61.5</v>
      </c>
      <c r="T7" s="12">
        <f t="shared" si="8"/>
        <v>52.275000000000006</v>
      </c>
      <c r="U7" s="13">
        <f t="shared" si="9"/>
        <v>10.943266672388638</v>
      </c>
      <c r="V7" s="10">
        <v>16.5</v>
      </c>
      <c r="W7" s="11">
        <f t="shared" si="10"/>
        <v>14.025</v>
      </c>
      <c r="X7" s="10">
        <v>17.5</v>
      </c>
      <c r="Y7" s="11">
        <f t="shared" si="11"/>
        <v>14.875</v>
      </c>
      <c r="Z7" s="10">
        <v>17.5</v>
      </c>
      <c r="AA7" s="11">
        <f t="shared" si="12"/>
        <v>14.875</v>
      </c>
      <c r="AB7" s="12">
        <f t="shared" si="13"/>
        <v>51.5</v>
      </c>
      <c r="AC7" s="12">
        <f t="shared" si="13"/>
        <v>43.774999999999999</v>
      </c>
      <c r="AD7" s="13">
        <f t="shared" si="14"/>
        <v>9.1638737175286948</v>
      </c>
      <c r="AE7" s="10">
        <v>17.5</v>
      </c>
      <c r="AF7" s="11">
        <f t="shared" si="15"/>
        <v>14.875</v>
      </c>
      <c r="AG7" s="10">
        <v>18.5</v>
      </c>
      <c r="AH7" s="11">
        <f t="shared" si="16"/>
        <v>15.725</v>
      </c>
      <c r="AI7" s="10">
        <v>13</v>
      </c>
      <c r="AJ7" s="11">
        <f t="shared" si="17"/>
        <v>11.05</v>
      </c>
      <c r="AK7" s="12">
        <f t="shared" si="18"/>
        <v>49</v>
      </c>
      <c r="AL7" s="12">
        <f t="shared" si="18"/>
        <v>41.650000000000006</v>
      </c>
      <c r="AM7" s="13">
        <f t="shared" si="19"/>
        <v>8.7190254788137125</v>
      </c>
      <c r="AN7" s="14">
        <f t="shared" si="20"/>
        <v>214.5</v>
      </c>
      <c r="AO7" s="11">
        <f t="shared" si="26"/>
        <v>182.32499999999999</v>
      </c>
      <c r="AP7" s="15">
        <f t="shared" si="21"/>
        <v>44.625</v>
      </c>
      <c r="AQ7" s="16">
        <f t="shared" si="21"/>
        <v>9.3418130130146899</v>
      </c>
      <c r="AR7" s="17">
        <f t="shared" si="22"/>
        <v>96.9</v>
      </c>
      <c r="AS7" s="18">
        <f t="shared" si="22"/>
        <v>20.285079685403328</v>
      </c>
      <c r="AT7" s="15">
        <f t="shared" si="23"/>
        <v>140.67500000000001</v>
      </c>
      <c r="AU7" s="16">
        <f t="shared" si="23"/>
        <v>29.448953402932023</v>
      </c>
      <c r="AV7" s="17">
        <f t="shared" si="24"/>
        <v>182.32500000000002</v>
      </c>
      <c r="AW7" s="18">
        <f t="shared" si="25"/>
        <v>38.167978881745732</v>
      </c>
    </row>
    <row r="8" spans="1:49" ht="21.75">
      <c r="A8" s="7" t="s">
        <v>71</v>
      </c>
      <c r="B8" s="8">
        <v>846329</v>
      </c>
      <c r="C8" s="9">
        <v>5</v>
      </c>
      <c r="D8" s="10">
        <v>29</v>
      </c>
      <c r="E8" s="11">
        <f t="shared" si="0"/>
        <v>24.65</v>
      </c>
      <c r="F8" s="10">
        <v>30.5</v>
      </c>
      <c r="G8" s="11">
        <f t="shared" si="1"/>
        <v>25.925000000000001</v>
      </c>
      <c r="H8" s="10">
        <v>31</v>
      </c>
      <c r="I8" s="11">
        <f t="shared" si="2"/>
        <v>26.35</v>
      </c>
      <c r="J8" s="12">
        <f t="shared" si="3"/>
        <v>90.5</v>
      </c>
      <c r="K8" s="12">
        <f t="shared" si="3"/>
        <v>76.925000000000011</v>
      </c>
      <c r="L8" s="13">
        <f t="shared" si="4"/>
        <v>9.089254887874576</v>
      </c>
      <c r="M8" s="10">
        <v>31</v>
      </c>
      <c r="N8" s="11">
        <f t="shared" si="5"/>
        <v>26.35</v>
      </c>
      <c r="O8" s="10">
        <v>27</v>
      </c>
      <c r="P8" s="11">
        <f t="shared" si="6"/>
        <v>22.95</v>
      </c>
      <c r="Q8" s="10">
        <v>30</v>
      </c>
      <c r="R8" s="11">
        <f t="shared" si="7"/>
        <v>25.5</v>
      </c>
      <c r="S8" s="12">
        <f t="shared" si="8"/>
        <v>88</v>
      </c>
      <c r="T8" s="12">
        <f t="shared" si="8"/>
        <v>74.8</v>
      </c>
      <c r="U8" s="13">
        <f t="shared" si="9"/>
        <v>8.8381704987067664</v>
      </c>
      <c r="V8" s="10">
        <v>30</v>
      </c>
      <c r="W8" s="11">
        <f t="shared" si="10"/>
        <v>25.5</v>
      </c>
      <c r="X8" s="10">
        <v>26.5</v>
      </c>
      <c r="Y8" s="11">
        <f t="shared" si="11"/>
        <v>22.524999999999999</v>
      </c>
      <c r="Z8" s="10">
        <v>24</v>
      </c>
      <c r="AA8" s="11">
        <f t="shared" si="12"/>
        <v>20.399999999999999</v>
      </c>
      <c r="AB8" s="12">
        <f t="shared" si="13"/>
        <v>80.5</v>
      </c>
      <c r="AC8" s="12">
        <f t="shared" si="13"/>
        <v>68.424999999999997</v>
      </c>
      <c r="AD8" s="13">
        <f t="shared" si="14"/>
        <v>8.08491733120335</v>
      </c>
      <c r="AE8" s="10">
        <v>24.5</v>
      </c>
      <c r="AF8" s="11">
        <f t="shared" si="15"/>
        <v>20.824999999999999</v>
      </c>
      <c r="AG8" s="10">
        <v>26</v>
      </c>
      <c r="AH8" s="11">
        <f t="shared" si="16"/>
        <v>22.1</v>
      </c>
      <c r="AI8" s="10">
        <v>23.5</v>
      </c>
      <c r="AJ8" s="11">
        <f t="shared" si="17"/>
        <v>19.975000000000001</v>
      </c>
      <c r="AK8" s="12">
        <f t="shared" si="18"/>
        <v>74</v>
      </c>
      <c r="AL8" s="12">
        <f t="shared" si="18"/>
        <v>62.9</v>
      </c>
      <c r="AM8" s="13">
        <f t="shared" si="19"/>
        <v>7.4320979193670542</v>
      </c>
      <c r="AN8" s="14">
        <f t="shared" si="20"/>
        <v>333</v>
      </c>
      <c r="AO8" s="11">
        <f t="shared" si="26"/>
        <v>283.05</v>
      </c>
      <c r="AP8" s="15">
        <f t="shared" si="21"/>
        <v>76.925000000000011</v>
      </c>
      <c r="AQ8" s="16">
        <f t="shared" si="21"/>
        <v>9.089254887874576</v>
      </c>
      <c r="AR8" s="17">
        <f t="shared" si="22"/>
        <v>151.72500000000002</v>
      </c>
      <c r="AS8" s="18">
        <f t="shared" si="22"/>
        <v>17.927425386581341</v>
      </c>
      <c r="AT8" s="15">
        <f t="shared" si="23"/>
        <v>220.15</v>
      </c>
      <c r="AU8" s="16">
        <f t="shared" si="23"/>
        <v>26.012342717784691</v>
      </c>
      <c r="AV8" s="17">
        <f t="shared" si="24"/>
        <v>283.05</v>
      </c>
      <c r="AW8" s="18">
        <f t="shared" si="25"/>
        <v>33.44444063715175</v>
      </c>
    </row>
    <row r="9" spans="1:49" ht="21.75">
      <c r="A9" s="7" t="s">
        <v>72</v>
      </c>
      <c r="B9" s="8">
        <v>192423</v>
      </c>
      <c r="C9" s="9">
        <v>5</v>
      </c>
      <c r="D9" s="10">
        <v>3.5</v>
      </c>
      <c r="E9" s="11">
        <f t="shared" si="0"/>
        <v>2.9750000000000001</v>
      </c>
      <c r="F9" s="10">
        <v>5.5</v>
      </c>
      <c r="G9" s="11">
        <f t="shared" si="1"/>
        <v>4.6749999999999998</v>
      </c>
      <c r="H9" s="10">
        <v>3.5</v>
      </c>
      <c r="I9" s="11">
        <f t="shared" si="2"/>
        <v>2.9750000000000001</v>
      </c>
      <c r="J9" s="12">
        <f t="shared" si="3"/>
        <v>12.5</v>
      </c>
      <c r="K9" s="12">
        <f t="shared" si="3"/>
        <v>10.625</v>
      </c>
      <c r="L9" s="13">
        <f t="shared" si="4"/>
        <v>5.5216891951585829</v>
      </c>
      <c r="M9" s="10">
        <v>4.5</v>
      </c>
      <c r="N9" s="11">
        <f t="shared" si="5"/>
        <v>3.8250000000000002</v>
      </c>
      <c r="O9" s="10">
        <v>2.5</v>
      </c>
      <c r="P9" s="11">
        <f t="shared" si="6"/>
        <v>2.125</v>
      </c>
      <c r="Q9" s="10">
        <v>5.5</v>
      </c>
      <c r="R9" s="11">
        <f t="shared" si="7"/>
        <v>4.6749999999999998</v>
      </c>
      <c r="S9" s="12">
        <f t="shared" si="8"/>
        <v>12.5</v>
      </c>
      <c r="T9" s="12">
        <f t="shared" si="8"/>
        <v>10.625</v>
      </c>
      <c r="U9" s="13">
        <f t="shared" si="9"/>
        <v>5.5216891951585829</v>
      </c>
      <c r="V9" s="10">
        <v>4</v>
      </c>
      <c r="W9" s="11">
        <f t="shared" si="10"/>
        <v>3.4</v>
      </c>
      <c r="X9" s="10">
        <v>4</v>
      </c>
      <c r="Y9" s="11">
        <f t="shared" si="11"/>
        <v>3.4</v>
      </c>
      <c r="Z9" s="10">
        <v>4</v>
      </c>
      <c r="AA9" s="11">
        <f t="shared" si="12"/>
        <v>3.4</v>
      </c>
      <c r="AB9" s="12">
        <f t="shared" si="13"/>
        <v>12</v>
      </c>
      <c r="AC9" s="12">
        <f t="shared" si="13"/>
        <v>10.199999999999999</v>
      </c>
      <c r="AD9" s="13">
        <f t="shared" si="14"/>
        <v>5.3008216273522395</v>
      </c>
      <c r="AE9" s="10">
        <v>3</v>
      </c>
      <c r="AF9" s="11">
        <f t="shared" si="15"/>
        <v>2.5499999999999998</v>
      </c>
      <c r="AG9" s="10">
        <v>2</v>
      </c>
      <c r="AH9" s="11">
        <f t="shared" si="16"/>
        <v>1.7</v>
      </c>
      <c r="AI9" s="10">
        <v>2</v>
      </c>
      <c r="AJ9" s="11">
        <f t="shared" si="17"/>
        <v>1.7</v>
      </c>
      <c r="AK9" s="12">
        <f t="shared" si="18"/>
        <v>7</v>
      </c>
      <c r="AL9" s="12">
        <f t="shared" si="18"/>
        <v>5.95</v>
      </c>
      <c r="AM9" s="13">
        <f t="shared" si="19"/>
        <v>3.0921459492888066</v>
      </c>
      <c r="AN9" s="14">
        <f t="shared" si="20"/>
        <v>44</v>
      </c>
      <c r="AO9" s="11">
        <f t="shared" si="26"/>
        <v>37.4</v>
      </c>
      <c r="AP9" s="15">
        <f t="shared" si="21"/>
        <v>10.625</v>
      </c>
      <c r="AQ9" s="16">
        <f t="shared" si="21"/>
        <v>5.5216891951585829</v>
      </c>
      <c r="AR9" s="17">
        <f t="shared" si="22"/>
        <v>21.25</v>
      </c>
      <c r="AS9" s="18">
        <f t="shared" si="22"/>
        <v>11.043378390317166</v>
      </c>
      <c r="AT9" s="15">
        <f t="shared" si="23"/>
        <v>31.45</v>
      </c>
      <c r="AU9" s="16">
        <f t="shared" si="23"/>
        <v>16.344200017669404</v>
      </c>
      <c r="AV9" s="17">
        <f t="shared" si="24"/>
        <v>37.4</v>
      </c>
      <c r="AW9" s="18">
        <f t="shared" si="25"/>
        <v>19.436345966958214</v>
      </c>
    </row>
    <row r="10" spans="1:49" ht="21.75">
      <c r="A10" s="7" t="s">
        <v>73</v>
      </c>
      <c r="B10" s="8">
        <v>533225</v>
      </c>
      <c r="C10" s="9">
        <v>5</v>
      </c>
      <c r="D10" s="10">
        <v>16</v>
      </c>
      <c r="E10" s="11">
        <f t="shared" si="0"/>
        <v>13.6</v>
      </c>
      <c r="F10" s="10">
        <v>16</v>
      </c>
      <c r="G10" s="11">
        <f t="shared" si="1"/>
        <v>13.6</v>
      </c>
      <c r="H10" s="10">
        <v>17.5</v>
      </c>
      <c r="I10" s="11">
        <f t="shared" si="2"/>
        <v>14.875</v>
      </c>
      <c r="J10" s="12">
        <f t="shared" si="3"/>
        <v>49.5</v>
      </c>
      <c r="K10" s="12">
        <f t="shared" si="3"/>
        <v>42.075000000000003</v>
      </c>
      <c r="L10" s="13">
        <f t="shared" si="4"/>
        <v>7.8906652913873137</v>
      </c>
      <c r="M10" s="10">
        <v>18.5</v>
      </c>
      <c r="N10" s="11">
        <f t="shared" si="5"/>
        <v>15.725</v>
      </c>
      <c r="O10" s="10">
        <v>17.5</v>
      </c>
      <c r="P10" s="11">
        <f t="shared" si="6"/>
        <v>14.875</v>
      </c>
      <c r="Q10" s="10">
        <v>18</v>
      </c>
      <c r="R10" s="11">
        <f t="shared" si="7"/>
        <v>15.3</v>
      </c>
      <c r="S10" s="12">
        <f t="shared" si="8"/>
        <v>54</v>
      </c>
      <c r="T10" s="12">
        <f t="shared" si="8"/>
        <v>45.900000000000006</v>
      </c>
      <c r="U10" s="13">
        <f t="shared" si="9"/>
        <v>8.6079984996952525</v>
      </c>
      <c r="V10" s="10">
        <v>19.5</v>
      </c>
      <c r="W10" s="11">
        <f t="shared" si="10"/>
        <v>16.574999999999999</v>
      </c>
      <c r="X10" s="10">
        <v>16.5</v>
      </c>
      <c r="Y10" s="11">
        <f t="shared" si="11"/>
        <v>14.025</v>
      </c>
      <c r="Z10" s="10">
        <v>13.5</v>
      </c>
      <c r="AA10" s="11">
        <f t="shared" si="12"/>
        <v>11.475</v>
      </c>
      <c r="AB10" s="12">
        <f t="shared" si="13"/>
        <v>49.5</v>
      </c>
      <c r="AC10" s="12">
        <f t="shared" si="13"/>
        <v>42.075000000000003</v>
      </c>
      <c r="AD10" s="13">
        <f t="shared" si="14"/>
        <v>7.8906652913873137</v>
      </c>
      <c r="AE10" s="10">
        <v>13</v>
      </c>
      <c r="AF10" s="11">
        <f t="shared" si="15"/>
        <v>11.05</v>
      </c>
      <c r="AG10" s="10">
        <v>15.5</v>
      </c>
      <c r="AH10" s="11">
        <f t="shared" si="16"/>
        <v>13.175000000000001</v>
      </c>
      <c r="AI10" s="10">
        <v>13</v>
      </c>
      <c r="AJ10" s="11">
        <f t="shared" si="17"/>
        <v>11.05</v>
      </c>
      <c r="AK10" s="12">
        <f t="shared" si="18"/>
        <v>41.5</v>
      </c>
      <c r="AL10" s="12">
        <f t="shared" si="18"/>
        <v>35.275000000000006</v>
      </c>
      <c r="AM10" s="13">
        <f t="shared" si="19"/>
        <v>6.6154062543954248</v>
      </c>
      <c r="AN10" s="14">
        <f t="shared" si="20"/>
        <v>194.5</v>
      </c>
      <c r="AO10" s="11">
        <f t="shared" si="26"/>
        <v>165.32499999999999</v>
      </c>
      <c r="AP10" s="15">
        <f t="shared" si="21"/>
        <v>42.075000000000003</v>
      </c>
      <c r="AQ10" s="16">
        <f t="shared" si="21"/>
        <v>7.8906652913873137</v>
      </c>
      <c r="AR10" s="17">
        <f t="shared" si="22"/>
        <v>87.975000000000009</v>
      </c>
      <c r="AS10" s="18">
        <f t="shared" si="22"/>
        <v>16.498663791082567</v>
      </c>
      <c r="AT10" s="15">
        <f t="shared" si="23"/>
        <v>130.05000000000001</v>
      </c>
      <c r="AU10" s="16">
        <f t="shared" si="23"/>
        <v>24.389329082469882</v>
      </c>
      <c r="AV10" s="17">
        <f t="shared" si="24"/>
        <v>165.32500000000002</v>
      </c>
      <c r="AW10" s="18">
        <f t="shared" si="25"/>
        <v>31.004735336865302</v>
      </c>
    </row>
    <row r="11" spans="1:49" ht="21.75">
      <c r="A11" s="7" t="s">
        <v>74</v>
      </c>
      <c r="B11" s="8">
        <v>848136</v>
      </c>
      <c r="C11" s="9">
        <v>5</v>
      </c>
      <c r="D11" s="10">
        <v>26</v>
      </c>
      <c r="E11" s="11">
        <f t="shared" si="0"/>
        <v>22.1</v>
      </c>
      <c r="F11" s="10">
        <v>32</v>
      </c>
      <c r="G11" s="11">
        <f t="shared" si="1"/>
        <v>27.2</v>
      </c>
      <c r="H11" s="10">
        <v>33.5</v>
      </c>
      <c r="I11" s="11">
        <f t="shared" si="2"/>
        <v>28.475000000000001</v>
      </c>
      <c r="J11" s="12">
        <f t="shared" si="3"/>
        <v>91.5</v>
      </c>
      <c r="K11" s="12">
        <f t="shared" si="3"/>
        <v>77.775000000000006</v>
      </c>
      <c r="L11" s="13">
        <f t="shared" si="4"/>
        <v>9.1701095107388451</v>
      </c>
      <c r="M11" s="10">
        <v>37.5</v>
      </c>
      <c r="N11" s="11">
        <f t="shared" si="5"/>
        <v>31.875</v>
      </c>
      <c r="O11" s="10">
        <v>38.5</v>
      </c>
      <c r="P11" s="11">
        <f t="shared" si="6"/>
        <v>32.725000000000001</v>
      </c>
      <c r="Q11" s="10">
        <v>29.5</v>
      </c>
      <c r="R11" s="11">
        <f t="shared" si="7"/>
        <v>25.074999999999999</v>
      </c>
      <c r="S11" s="12">
        <f t="shared" si="8"/>
        <v>105.5</v>
      </c>
      <c r="T11" s="12">
        <f t="shared" si="8"/>
        <v>89.674999999999997</v>
      </c>
      <c r="U11" s="13">
        <f t="shared" si="9"/>
        <v>10.573186375769923</v>
      </c>
      <c r="V11" s="10">
        <v>33.5</v>
      </c>
      <c r="W11" s="11">
        <f t="shared" si="10"/>
        <v>28.475000000000001</v>
      </c>
      <c r="X11" s="10">
        <v>27.5</v>
      </c>
      <c r="Y11" s="11">
        <f t="shared" si="11"/>
        <v>23.375</v>
      </c>
      <c r="Z11" s="10">
        <v>32.5</v>
      </c>
      <c r="AA11" s="11">
        <f t="shared" si="12"/>
        <v>27.625</v>
      </c>
      <c r="AB11" s="12">
        <f t="shared" si="13"/>
        <v>93.5</v>
      </c>
      <c r="AC11" s="12">
        <f t="shared" si="13"/>
        <v>79.474999999999994</v>
      </c>
      <c r="AD11" s="13">
        <f t="shared" si="14"/>
        <v>9.3705490628861394</v>
      </c>
      <c r="AE11" s="10">
        <v>25</v>
      </c>
      <c r="AF11" s="11">
        <f t="shared" si="15"/>
        <v>21.25</v>
      </c>
      <c r="AG11" s="10">
        <v>29.5</v>
      </c>
      <c r="AH11" s="11">
        <f t="shared" si="16"/>
        <v>25.074999999999999</v>
      </c>
      <c r="AI11" s="10">
        <v>25</v>
      </c>
      <c r="AJ11" s="11">
        <f t="shared" si="17"/>
        <v>21.25</v>
      </c>
      <c r="AK11" s="12">
        <f t="shared" si="18"/>
        <v>79.5</v>
      </c>
      <c r="AL11" s="12">
        <f t="shared" si="18"/>
        <v>67.575000000000003</v>
      </c>
      <c r="AM11" s="13">
        <f t="shared" si="19"/>
        <v>7.967472197855062</v>
      </c>
      <c r="AN11" s="14">
        <f t="shared" si="20"/>
        <v>370</v>
      </c>
      <c r="AO11" s="11">
        <f t="shared" si="26"/>
        <v>314.5</v>
      </c>
      <c r="AP11" s="15">
        <f t="shared" si="21"/>
        <v>77.775000000000006</v>
      </c>
      <c r="AQ11" s="16">
        <f t="shared" si="21"/>
        <v>9.1701095107388451</v>
      </c>
      <c r="AR11" s="17">
        <f t="shared" si="22"/>
        <v>167.45</v>
      </c>
      <c r="AS11" s="18">
        <f t="shared" si="22"/>
        <v>19.743295886508768</v>
      </c>
      <c r="AT11" s="15">
        <f t="shared" si="23"/>
        <v>246.92499999999998</v>
      </c>
      <c r="AU11" s="16">
        <f t="shared" si="23"/>
        <v>29.11384494939491</v>
      </c>
      <c r="AV11" s="17">
        <f t="shared" si="24"/>
        <v>314.5</v>
      </c>
      <c r="AW11" s="18">
        <f t="shared" si="25"/>
        <v>37.081317147249969</v>
      </c>
    </row>
    <row r="12" spans="1:49" ht="18.75">
      <c r="A12" s="25" t="s">
        <v>19</v>
      </c>
      <c r="B12" s="26">
        <f>SUM(B4:B11)</f>
        <v>5139114</v>
      </c>
      <c r="C12" s="27"/>
      <c r="D12" s="28">
        <f t="shared" ref="D12:I12" si="27">SUM(D4:D11)</f>
        <v>172</v>
      </c>
      <c r="E12" s="29">
        <f t="shared" si="27"/>
        <v>146.19999999999999</v>
      </c>
      <c r="F12" s="28">
        <f t="shared" si="27"/>
        <v>181.5</v>
      </c>
      <c r="G12" s="29">
        <f t="shared" si="27"/>
        <v>154.27499999999998</v>
      </c>
      <c r="H12" s="28">
        <f t="shared" si="27"/>
        <v>201</v>
      </c>
      <c r="I12" s="29">
        <f t="shared" si="27"/>
        <v>170.85</v>
      </c>
      <c r="J12" s="12">
        <f t="shared" si="3"/>
        <v>554.5</v>
      </c>
      <c r="K12" s="12">
        <f t="shared" si="3"/>
        <v>471.32499999999993</v>
      </c>
      <c r="L12" s="13">
        <f t="shared" si="4"/>
        <v>9.1713279759896338</v>
      </c>
      <c r="M12" s="28">
        <f t="shared" ref="M12:T12" si="28">SUM(M4:M11)</f>
        <v>210</v>
      </c>
      <c r="N12" s="29">
        <f t="shared" si="28"/>
        <v>178.49999999999997</v>
      </c>
      <c r="O12" s="28">
        <f t="shared" si="28"/>
        <v>190</v>
      </c>
      <c r="P12" s="29">
        <f t="shared" si="28"/>
        <v>161.49999999999997</v>
      </c>
      <c r="Q12" s="28">
        <f t="shared" si="28"/>
        <v>194</v>
      </c>
      <c r="R12" s="29">
        <f t="shared" si="28"/>
        <v>164.89999999999998</v>
      </c>
      <c r="S12" s="12">
        <f t="shared" si="28"/>
        <v>594</v>
      </c>
      <c r="T12" s="12">
        <f t="shared" si="28"/>
        <v>504.90000000000003</v>
      </c>
      <c r="U12" s="13">
        <f t="shared" si="9"/>
        <v>9.8246507082738361</v>
      </c>
      <c r="V12" s="28">
        <f t="shared" ref="V12:AC12" si="29">SUM(V4:V11)</f>
        <v>206.5</v>
      </c>
      <c r="W12" s="29">
        <f t="shared" si="29"/>
        <v>175.52499999999998</v>
      </c>
      <c r="X12" s="28">
        <f t="shared" si="29"/>
        <v>173</v>
      </c>
      <c r="Y12" s="29">
        <f t="shared" si="29"/>
        <v>147.05000000000001</v>
      </c>
      <c r="Z12" s="28">
        <f t="shared" si="29"/>
        <v>168.5</v>
      </c>
      <c r="AA12" s="29">
        <f t="shared" si="29"/>
        <v>143.22499999999999</v>
      </c>
      <c r="AB12" s="12">
        <f t="shared" si="29"/>
        <v>548</v>
      </c>
      <c r="AC12" s="12">
        <f t="shared" si="29"/>
        <v>465.79999999999995</v>
      </c>
      <c r="AD12" s="13">
        <f t="shared" si="14"/>
        <v>9.0638191719428676</v>
      </c>
      <c r="AE12" s="28">
        <f t="shared" ref="AE12:AJ12" si="30">SUM(AE4:AE11)</f>
        <v>163.5</v>
      </c>
      <c r="AF12" s="29">
        <f t="shared" si="30"/>
        <v>138.97499999999999</v>
      </c>
      <c r="AG12" s="28">
        <f t="shared" si="30"/>
        <v>172.5</v>
      </c>
      <c r="AH12" s="29">
        <f t="shared" si="30"/>
        <v>146.62499999999997</v>
      </c>
      <c r="AI12" s="28">
        <f t="shared" si="30"/>
        <v>151</v>
      </c>
      <c r="AJ12" s="29">
        <f t="shared" si="30"/>
        <v>128.35</v>
      </c>
      <c r="AK12" s="12">
        <f t="shared" si="18"/>
        <v>487</v>
      </c>
      <c r="AL12" s="12">
        <f t="shared" si="18"/>
        <v>413.94999999999993</v>
      </c>
      <c r="AM12" s="13">
        <f t="shared" si="19"/>
        <v>8.0548903955039695</v>
      </c>
      <c r="AN12" s="30">
        <f t="shared" si="20"/>
        <v>2183.5</v>
      </c>
      <c r="AO12" s="11">
        <f>AN12-(AN12*15/100)</f>
        <v>1855.9749999999999</v>
      </c>
      <c r="AP12" s="15">
        <f t="shared" si="21"/>
        <v>471.32499999999993</v>
      </c>
      <c r="AQ12" s="16">
        <f t="shared" si="21"/>
        <v>9.1713279759896338</v>
      </c>
      <c r="AR12" s="17">
        <f t="shared" si="22"/>
        <v>976.22499999999991</v>
      </c>
      <c r="AS12" s="18">
        <f t="shared" si="22"/>
        <v>18.99597868426347</v>
      </c>
      <c r="AT12" s="15">
        <f t="shared" si="23"/>
        <v>1442.0250000000001</v>
      </c>
      <c r="AU12" s="16">
        <f t="shared" si="23"/>
        <v>28.059797856206337</v>
      </c>
      <c r="AV12" s="17">
        <f t="shared" si="24"/>
        <v>1855.9749999999999</v>
      </c>
      <c r="AW12" s="18">
        <f t="shared" si="25"/>
        <v>36.114688251710312</v>
      </c>
    </row>
  </sheetData>
  <mergeCells count="34">
    <mergeCell ref="L1:L3"/>
    <mergeCell ref="T1:T3"/>
    <mergeCell ref="U1:U3"/>
    <mergeCell ref="A1:A3"/>
    <mergeCell ref="B1:B3"/>
    <mergeCell ref="C1:C3"/>
    <mergeCell ref="K1:K3"/>
    <mergeCell ref="AB1:AB3"/>
    <mergeCell ref="AM1:AM3"/>
    <mergeCell ref="AC1:AC3"/>
    <mergeCell ref="AD1:AD3"/>
    <mergeCell ref="AL1:AL3"/>
    <mergeCell ref="AE1:AJ1"/>
    <mergeCell ref="AV2:AW2"/>
    <mergeCell ref="AK1:AK3"/>
    <mergeCell ref="AN1:AO2"/>
    <mergeCell ref="AP1:AW1"/>
    <mergeCell ref="D2:E2"/>
    <mergeCell ref="F2:G2"/>
    <mergeCell ref="H2:I2"/>
    <mergeCell ref="V2:W2"/>
    <mergeCell ref="X2:Y2"/>
    <mergeCell ref="Z2:AA2"/>
    <mergeCell ref="AE2:AF2"/>
    <mergeCell ref="D1:I1"/>
    <mergeCell ref="J1:J3"/>
    <mergeCell ref="M1:R1"/>
    <mergeCell ref="S1:S3"/>
    <mergeCell ref="V1:AA1"/>
    <mergeCell ref="AG2:AH2"/>
    <mergeCell ref="AI2:AJ2"/>
    <mergeCell ref="AP2:AQ2"/>
    <mergeCell ref="AR2:AS2"/>
    <mergeCell ref="AT2:AU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"/>
  <sheetViews>
    <sheetView workbookViewId="0">
      <selection activeCell="N29" sqref="N29:N30"/>
    </sheetView>
  </sheetViews>
  <sheetFormatPr defaultRowHeight="15"/>
  <cols>
    <col min="2" max="2" width="16" customWidth="1"/>
    <col min="49" max="49" width="11.28515625" customWidth="1"/>
  </cols>
  <sheetData>
    <row r="1" spans="1:49" ht="21">
      <c r="A1" s="45" t="s">
        <v>0</v>
      </c>
      <c r="B1" s="31" t="s">
        <v>1</v>
      </c>
      <c r="C1" s="46" t="s">
        <v>2</v>
      </c>
      <c r="D1" s="34" t="s">
        <v>3</v>
      </c>
      <c r="E1" s="34"/>
      <c r="F1" s="34"/>
      <c r="G1" s="34"/>
      <c r="H1" s="34"/>
      <c r="I1" s="34"/>
      <c r="J1" s="31" t="s">
        <v>4</v>
      </c>
      <c r="K1" s="31" t="s">
        <v>5</v>
      </c>
      <c r="L1" s="31" t="s">
        <v>6</v>
      </c>
      <c r="M1" s="34" t="s">
        <v>7</v>
      </c>
      <c r="N1" s="34"/>
      <c r="O1" s="34"/>
      <c r="P1" s="34"/>
      <c r="Q1" s="34"/>
      <c r="R1" s="34"/>
      <c r="S1" s="31" t="s">
        <v>8</v>
      </c>
      <c r="T1" s="31" t="s">
        <v>9</v>
      </c>
      <c r="U1" s="31" t="s">
        <v>10</v>
      </c>
      <c r="V1" s="34" t="s">
        <v>11</v>
      </c>
      <c r="W1" s="34"/>
      <c r="X1" s="34"/>
      <c r="Y1" s="34"/>
      <c r="Z1" s="34"/>
      <c r="AA1" s="34"/>
      <c r="AB1" s="31" t="s">
        <v>12</v>
      </c>
      <c r="AC1" s="31" t="s">
        <v>13</v>
      </c>
      <c r="AD1" s="31" t="s">
        <v>14</v>
      </c>
      <c r="AE1" s="34" t="s">
        <v>15</v>
      </c>
      <c r="AF1" s="34"/>
      <c r="AG1" s="34"/>
      <c r="AH1" s="34"/>
      <c r="AI1" s="34"/>
      <c r="AJ1" s="34"/>
      <c r="AK1" s="31" t="s">
        <v>16</v>
      </c>
      <c r="AL1" s="31" t="s">
        <v>17</v>
      </c>
      <c r="AM1" s="31" t="s">
        <v>18</v>
      </c>
      <c r="AN1" s="39" t="s">
        <v>19</v>
      </c>
      <c r="AO1" s="39"/>
      <c r="AP1" s="40" t="s">
        <v>20</v>
      </c>
      <c r="AQ1" s="41"/>
      <c r="AR1" s="41"/>
      <c r="AS1" s="41"/>
      <c r="AT1" s="41"/>
      <c r="AU1" s="41"/>
      <c r="AV1" s="41"/>
      <c r="AW1" s="42"/>
    </row>
    <row r="2" spans="1:49" ht="18.75">
      <c r="A2" s="45"/>
      <c r="B2" s="32"/>
      <c r="C2" s="47"/>
      <c r="D2" s="35" t="s">
        <v>21</v>
      </c>
      <c r="E2" s="35"/>
      <c r="F2" s="35" t="s">
        <v>22</v>
      </c>
      <c r="G2" s="35"/>
      <c r="H2" s="35" t="s">
        <v>23</v>
      </c>
      <c r="I2" s="35"/>
      <c r="J2" s="32"/>
      <c r="K2" s="32"/>
      <c r="L2" s="32"/>
      <c r="M2" s="1" t="s">
        <v>24</v>
      </c>
      <c r="N2" s="2"/>
      <c r="O2" s="1" t="s">
        <v>25</v>
      </c>
      <c r="P2" s="2"/>
      <c r="Q2" s="1" t="s">
        <v>26</v>
      </c>
      <c r="R2" s="2"/>
      <c r="S2" s="32"/>
      <c r="T2" s="32"/>
      <c r="U2" s="32"/>
      <c r="V2" s="35" t="s">
        <v>27</v>
      </c>
      <c r="W2" s="35"/>
      <c r="X2" s="35" t="s">
        <v>28</v>
      </c>
      <c r="Y2" s="35"/>
      <c r="Z2" s="35" t="s">
        <v>29</v>
      </c>
      <c r="AA2" s="35"/>
      <c r="AB2" s="32"/>
      <c r="AC2" s="32"/>
      <c r="AD2" s="32"/>
      <c r="AE2" s="35" t="s">
        <v>30</v>
      </c>
      <c r="AF2" s="35"/>
      <c r="AG2" s="35" t="s">
        <v>31</v>
      </c>
      <c r="AH2" s="35"/>
      <c r="AI2" s="35" t="s">
        <v>32</v>
      </c>
      <c r="AJ2" s="35"/>
      <c r="AK2" s="32"/>
      <c r="AL2" s="32"/>
      <c r="AM2" s="32"/>
      <c r="AN2" s="39"/>
      <c r="AO2" s="39"/>
      <c r="AP2" s="36" t="s">
        <v>33</v>
      </c>
      <c r="AQ2" s="37"/>
      <c r="AR2" s="43" t="s">
        <v>34</v>
      </c>
      <c r="AS2" s="44"/>
      <c r="AT2" s="36" t="s">
        <v>35</v>
      </c>
      <c r="AU2" s="37"/>
      <c r="AV2" s="38" t="s">
        <v>36</v>
      </c>
      <c r="AW2" s="38"/>
    </row>
    <row r="3" spans="1:49" ht="37.5">
      <c r="A3" s="45"/>
      <c r="B3" s="33"/>
      <c r="C3" s="48"/>
      <c r="D3" s="3" t="s">
        <v>37</v>
      </c>
      <c r="E3" s="4" t="s">
        <v>38</v>
      </c>
      <c r="F3" s="3" t="s">
        <v>37</v>
      </c>
      <c r="G3" s="4" t="s">
        <v>38</v>
      </c>
      <c r="H3" s="3" t="s">
        <v>37</v>
      </c>
      <c r="I3" s="4" t="s">
        <v>38</v>
      </c>
      <c r="J3" s="33"/>
      <c r="K3" s="33"/>
      <c r="L3" s="33"/>
      <c r="M3" s="3" t="s">
        <v>37</v>
      </c>
      <c r="N3" s="4" t="s">
        <v>38</v>
      </c>
      <c r="O3" s="3" t="s">
        <v>37</v>
      </c>
      <c r="P3" s="4" t="s">
        <v>38</v>
      </c>
      <c r="Q3" s="3" t="s">
        <v>37</v>
      </c>
      <c r="R3" s="4" t="s">
        <v>38</v>
      </c>
      <c r="S3" s="33"/>
      <c r="T3" s="33"/>
      <c r="U3" s="33"/>
      <c r="V3" s="3" t="s">
        <v>37</v>
      </c>
      <c r="W3" s="4" t="s">
        <v>38</v>
      </c>
      <c r="X3" s="3" t="s">
        <v>37</v>
      </c>
      <c r="Y3" s="4" t="s">
        <v>38</v>
      </c>
      <c r="Z3" s="3" t="s">
        <v>37</v>
      </c>
      <c r="AA3" s="4" t="s">
        <v>38</v>
      </c>
      <c r="AB3" s="33"/>
      <c r="AC3" s="33"/>
      <c r="AD3" s="33"/>
      <c r="AE3" s="3" t="s">
        <v>37</v>
      </c>
      <c r="AF3" s="4" t="s">
        <v>38</v>
      </c>
      <c r="AG3" s="3" t="s">
        <v>37</v>
      </c>
      <c r="AH3" s="4" t="s">
        <v>38</v>
      </c>
      <c r="AI3" s="3" t="s">
        <v>37</v>
      </c>
      <c r="AJ3" s="4" t="s">
        <v>38</v>
      </c>
      <c r="AK3" s="33"/>
      <c r="AL3" s="33"/>
      <c r="AM3" s="33"/>
      <c r="AN3" s="3" t="s">
        <v>37</v>
      </c>
      <c r="AO3" s="4" t="s">
        <v>38</v>
      </c>
      <c r="AP3" s="5" t="s">
        <v>39</v>
      </c>
      <c r="AQ3" s="5" t="s">
        <v>40</v>
      </c>
      <c r="AR3" s="6" t="s">
        <v>39</v>
      </c>
      <c r="AS3" s="6" t="s">
        <v>40</v>
      </c>
      <c r="AT3" s="5" t="s">
        <v>39</v>
      </c>
      <c r="AU3" s="5" t="s">
        <v>40</v>
      </c>
      <c r="AV3" s="6" t="s">
        <v>39</v>
      </c>
      <c r="AW3" s="6" t="s">
        <v>40</v>
      </c>
    </row>
    <row r="4" spans="1:49" ht="21.75">
      <c r="A4" s="7" t="s">
        <v>75</v>
      </c>
      <c r="B4" s="8">
        <v>530815</v>
      </c>
      <c r="C4" s="9">
        <v>6</v>
      </c>
      <c r="D4" s="10">
        <v>20</v>
      </c>
      <c r="E4" s="11">
        <f t="shared" ref="E4:E11" si="0">D4-(D4*15/100)</f>
        <v>17</v>
      </c>
      <c r="F4" s="10">
        <v>19.5</v>
      </c>
      <c r="G4" s="11">
        <f t="shared" ref="G4:G11" si="1">F4-(F4*15/100)</f>
        <v>16.574999999999999</v>
      </c>
      <c r="H4" s="10">
        <v>26</v>
      </c>
      <c r="I4" s="11">
        <f t="shared" ref="I4:I11" si="2">H4-(H4*15/100)</f>
        <v>22.1</v>
      </c>
      <c r="J4" s="12">
        <f t="shared" ref="J4:K12" si="3">SUM(D4,F4,H4)</f>
        <v>65.5</v>
      </c>
      <c r="K4" s="12">
        <f t="shared" si="3"/>
        <v>55.675000000000004</v>
      </c>
      <c r="L4" s="13">
        <f t="shared" ref="L4:L12" si="4">(SUM(E4,G4,I4))/$B4*100000</f>
        <v>10.488588302892722</v>
      </c>
      <c r="M4" s="10">
        <v>23.5</v>
      </c>
      <c r="N4" s="11">
        <f t="shared" ref="N4:N11" si="5">M4-(M4*15/100)</f>
        <v>19.975000000000001</v>
      </c>
      <c r="O4" s="10">
        <v>26</v>
      </c>
      <c r="P4" s="11">
        <f t="shared" ref="P4:P11" si="6">O4-(O4*15/100)</f>
        <v>22.1</v>
      </c>
      <c r="Q4" s="10">
        <v>25</v>
      </c>
      <c r="R4" s="11">
        <f t="shared" ref="R4:R11" si="7">Q4-(Q4*15/100)</f>
        <v>21.25</v>
      </c>
      <c r="S4" s="12">
        <f t="shared" ref="S4:T11" si="8">SUM(M4,O4,Q4)</f>
        <v>74.5</v>
      </c>
      <c r="T4" s="12">
        <f t="shared" si="8"/>
        <v>63.325000000000003</v>
      </c>
      <c r="U4" s="13">
        <f t="shared" ref="U4:U12" si="9">(SUM(N4,P4,R4))/$B4*100000</f>
        <v>11.929768375045921</v>
      </c>
      <c r="V4" s="10">
        <v>20</v>
      </c>
      <c r="W4" s="11">
        <f t="shared" ref="W4:W11" si="10">V4-(V4*15/100)</f>
        <v>17</v>
      </c>
      <c r="X4" s="10">
        <v>22.5</v>
      </c>
      <c r="Y4" s="11">
        <f t="shared" ref="Y4:Y11" si="11">X4-(X4*15/100)</f>
        <v>19.125</v>
      </c>
      <c r="Z4" s="10">
        <v>25</v>
      </c>
      <c r="AA4" s="11">
        <f t="shared" ref="AA4:AA11" si="12">Z4-(Z4*15/100)</f>
        <v>21.25</v>
      </c>
      <c r="AB4" s="12">
        <f t="shared" ref="AB4:AC11" si="13">SUM(V4,X4,Z4)</f>
        <v>67.5</v>
      </c>
      <c r="AC4" s="12">
        <f t="shared" si="13"/>
        <v>57.375</v>
      </c>
      <c r="AD4" s="13">
        <f t="shared" ref="AD4:AD12" si="14">(SUM(W4,Y4,AA4))/$B4*100000</f>
        <v>10.808850541148988</v>
      </c>
      <c r="AE4" s="10">
        <v>21.5</v>
      </c>
      <c r="AF4" s="11">
        <f t="shared" ref="AF4:AF11" si="15">AE4-(AE4*15/100)</f>
        <v>18.274999999999999</v>
      </c>
      <c r="AG4" s="10">
        <v>21</v>
      </c>
      <c r="AH4" s="11">
        <f t="shared" ref="AH4:AH11" si="16">AG4-(AG4*15/100)</f>
        <v>17.850000000000001</v>
      </c>
      <c r="AI4" s="10">
        <v>14</v>
      </c>
      <c r="AJ4" s="11">
        <f t="shared" ref="AJ4:AJ11" si="17">AI4-(AI4*15/100)</f>
        <v>11.9</v>
      </c>
      <c r="AK4" s="12">
        <f t="shared" ref="AK4:AL12" si="18">SUM(AE4,AG4,AI4)</f>
        <v>56.5</v>
      </c>
      <c r="AL4" s="12">
        <f t="shared" si="18"/>
        <v>48.024999999999999</v>
      </c>
      <c r="AM4" s="13">
        <f t="shared" ref="AM4:AM12" si="19">(SUM(AF4,AH4,AJ4))/$B4*100000</f>
        <v>9.0474082307395243</v>
      </c>
      <c r="AN4" s="14">
        <f t="shared" ref="AN4:AN12" si="20">M4+O4+Q4+V4+X4+Z4+AE4+AG4+AI4+D4+F4+H4</f>
        <v>264</v>
      </c>
      <c r="AO4" s="11">
        <f t="shared" ref="AO4:AO11" si="21">AN4-(AN4*15/100)</f>
        <v>224.4</v>
      </c>
      <c r="AP4" s="15">
        <f t="shared" ref="AP4:AQ12" si="22">SUM(K4)</f>
        <v>55.675000000000004</v>
      </c>
      <c r="AQ4" s="16">
        <f t="shared" si="22"/>
        <v>10.488588302892722</v>
      </c>
      <c r="AR4" s="17">
        <f t="shared" ref="AR4:AS12" si="23">SUM(T4,K4)</f>
        <v>119</v>
      </c>
      <c r="AS4" s="18">
        <f t="shared" si="23"/>
        <v>22.418356677938643</v>
      </c>
      <c r="AT4" s="15">
        <f t="shared" ref="AT4:AU12" si="24">SUM(T4,AC4,K4)</f>
        <v>176.375</v>
      </c>
      <c r="AU4" s="16">
        <f t="shared" si="24"/>
        <v>33.227207219087632</v>
      </c>
      <c r="AV4" s="17">
        <f t="shared" ref="AV4:AV12" si="25">SUM(T4,AC4,AL4,K4)</f>
        <v>224.4</v>
      </c>
      <c r="AW4" s="18">
        <f t="shared" ref="AW4:AW12" si="26">(SUM(N4,P4,R4,W4,Y4,AA4,AF4,AH4,AJ4,E4,G4,I4))/B4*100000</f>
        <v>42.274615449827145</v>
      </c>
    </row>
    <row r="5" spans="1:49" ht="21.75">
      <c r="A5" s="7" t="s">
        <v>76</v>
      </c>
      <c r="B5" s="8">
        <v>703968</v>
      </c>
      <c r="C5" s="9">
        <v>6</v>
      </c>
      <c r="D5" s="10">
        <v>27.5</v>
      </c>
      <c r="E5" s="11">
        <f t="shared" si="0"/>
        <v>23.375</v>
      </c>
      <c r="F5" s="10">
        <v>31</v>
      </c>
      <c r="G5" s="11">
        <f t="shared" si="1"/>
        <v>26.35</v>
      </c>
      <c r="H5" s="10">
        <v>33</v>
      </c>
      <c r="I5" s="11">
        <f t="shared" si="2"/>
        <v>28.05</v>
      </c>
      <c r="J5" s="12">
        <f t="shared" si="3"/>
        <v>91.5</v>
      </c>
      <c r="K5" s="12">
        <f t="shared" si="3"/>
        <v>77.775000000000006</v>
      </c>
      <c r="L5" s="13">
        <f t="shared" si="4"/>
        <v>11.048087413064231</v>
      </c>
      <c r="M5" s="10">
        <v>41</v>
      </c>
      <c r="N5" s="11">
        <f t="shared" si="5"/>
        <v>34.85</v>
      </c>
      <c r="O5" s="10">
        <v>30.5</v>
      </c>
      <c r="P5" s="11">
        <f t="shared" si="6"/>
        <v>25.925000000000001</v>
      </c>
      <c r="Q5" s="10">
        <v>32</v>
      </c>
      <c r="R5" s="11">
        <f t="shared" si="7"/>
        <v>27.2</v>
      </c>
      <c r="S5" s="12">
        <f t="shared" si="8"/>
        <v>103.5</v>
      </c>
      <c r="T5" s="12">
        <f t="shared" si="8"/>
        <v>87.975000000000009</v>
      </c>
      <c r="U5" s="13">
        <f t="shared" si="9"/>
        <v>12.497016909859541</v>
      </c>
      <c r="V5" s="10">
        <v>30</v>
      </c>
      <c r="W5" s="11">
        <f t="shared" si="10"/>
        <v>25.5</v>
      </c>
      <c r="X5" s="10">
        <v>24</v>
      </c>
      <c r="Y5" s="11">
        <f t="shared" si="11"/>
        <v>20.399999999999999</v>
      </c>
      <c r="Z5" s="10">
        <v>30</v>
      </c>
      <c r="AA5" s="11">
        <f t="shared" si="12"/>
        <v>25.5</v>
      </c>
      <c r="AB5" s="12">
        <f t="shared" si="13"/>
        <v>84</v>
      </c>
      <c r="AC5" s="12">
        <f t="shared" si="13"/>
        <v>71.400000000000006</v>
      </c>
      <c r="AD5" s="13">
        <f t="shared" si="14"/>
        <v>10.142506477567164</v>
      </c>
      <c r="AE5" s="10">
        <v>24.5</v>
      </c>
      <c r="AF5" s="11">
        <f t="shared" si="15"/>
        <v>20.824999999999999</v>
      </c>
      <c r="AG5" s="10">
        <v>29.5</v>
      </c>
      <c r="AH5" s="11">
        <f t="shared" si="16"/>
        <v>25.074999999999999</v>
      </c>
      <c r="AI5" s="10">
        <v>23.5</v>
      </c>
      <c r="AJ5" s="11">
        <f t="shared" si="17"/>
        <v>19.975000000000001</v>
      </c>
      <c r="AK5" s="12">
        <f t="shared" si="18"/>
        <v>77.5</v>
      </c>
      <c r="AL5" s="12">
        <f t="shared" si="18"/>
        <v>65.875</v>
      </c>
      <c r="AM5" s="13">
        <f t="shared" si="19"/>
        <v>9.3576696668030372</v>
      </c>
      <c r="AN5" s="14">
        <f t="shared" si="20"/>
        <v>356.5</v>
      </c>
      <c r="AO5" s="11">
        <f t="shared" si="21"/>
        <v>303.02499999999998</v>
      </c>
      <c r="AP5" s="15">
        <f t="shared" si="22"/>
        <v>77.775000000000006</v>
      </c>
      <c r="AQ5" s="16">
        <f t="shared" si="22"/>
        <v>11.048087413064231</v>
      </c>
      <c r="AR5" s="17">
        <f t="shared" si="23"/>
        <v>165.75</v>
      </c>
      <c r="AS5" s="18">
        <f t="shared" si="23"/>
        <v>23.54510432292377</v>
      </c>
      <c r="AT5" s="15">
        <f t="shared" si="24"/>
        <v>237.15</v>
      </c>
      <c r="AU5" s="16">
        <f t="shared" si="24"/>
        <v>33.687610800490937</v>
      </c>
      <c r="AV5" s="17">
        <f t="shared" si="25"/>
        <v>303.02499999999998</v>
      </c>
      <c r="AW5" s="18">
        <f t="shared" si="26"/>
        <v>43.045280467293964</v>
      </c>
    </row>
    <row r="6" spans="1:49" ht="21.75">
      <c r="A6" s="7" t="s">
        <v>77</v>
      </c>
      <c r="B6" s="8">
        <v>1479401</v>
      </c>
      <c r="C6" s="9">
        <v>6</v>
      </c>
      <c r="D6" s="10">
        <v>61.5</v>
      </c>
      <c r="E6" s="11">
        <f t="shared" si="0"/>
        <v>52.274999999999999</v>
      </c>
      <c r="F6" s="10">
        <v>67</v>
      </c>
      <c r="G6" s="11">
        <f t="shared" si="1"/>
        <v>56.95</v>
      </c>
      <c r="H6" s="10">
        <v>83.5</v>
      </c>
      <c r="I6" s="11">
        <f t="shared" si="2"/>
        <v>70.974999999999994</v>
      </c>
      <c r="J6" s="12">
        <f t="shared" si="3"/>
        <v>212</v>
      </c>
      <c r="K6" s="12">
        <f t="shared" si="3"/>
        <v>180.2</v>
      </c>
      <c r="L6" s="13">
        <f t="shared" si="4"/>
        <v>12.180605528859314</v>
      </c>
      <c r="M6" s="10">
        <v>67.5</v>
      </c>
      <c r="N6" s="11">
        <f t="shared" si="5"/>
        <v>57.375</v>
      </c>
      <c r="O6" s="10">
        <v>66.5</v>
      </c>
      <c r="P6" s="11">
        <f t="shared" si="6"/>
        <v>56.524999999999999</v>
      </c>
      <c r="Q6" s="10">
        <v>63</v>
      </c>
      <c r="R6" s="11">
        <f t="shared" si="7"/>
        <v>53.55</v>
      </c>
      <c r="S6" s="12">
        <f t="shared" si="8"/>
        <v>197</v>
      </c>
      <c r="T6" s="12">
        <f t="shared" si="8"/>
        <v>167.45</v>
      </c>
      <c r="U6" s="13">
        <f t="shared" si="9"/>
        <v>11.318770232006061</v>
      </c>
      <c r="V6" s="10">
        <v>62.5</v>
      </c>
      <c r="W6" s="11">
        <f t="shared" si="10"/>
        <v>53.125</v>
      </c>
      <c r="X6" s="10">
        <v>65.5</v>
      </c>
      <c r="Y6" s="11">
        <f t="shared" si="11"/>
        <v>55.674999999999997</v>
      </c>
      <c r="Z6" s="10">
        <v>70</v>
      </c>
      <c r="AA6" s="11">
        <f t="shared" si="12"/>
        <v>59.5</v>
      </c>
      <c r="AB6" s="12">
        <f t="shared" si="13"/>
        <v>198</v>
      </c>
      <c r="AC6" s="12">
        <f t="shared" si="13"/>
        <v>168.3</v>
      </c>
      <c r="AD6" s="13">
        <f t="shared" si="14"/>
        <v>11.376225918462946</v>
      </c>
      <c r="AE6" s="10">
        <v>69</v>
      </c>
      <c r="AF6" s="11">
        <f t="shared" si="15"/>
        <v>58.65</v>
      </c>
      <c r="AG6" s="10">
        <v>70.5</v>
      </c>
      <c r="AH6" s="11">
        <f t="shared" si="16"/>
        <v>59.924999999999997</v>
      </c>
      <c r="AI6" s="10">
        <v>61.5</v>
      </c>
      <c r="AJ6" s="11">
        <f t="shared" si="17"/>
        <v>52.274999999999999</v>
      </c>
      <c r="AK6" s="12">
        <f t="shared" si="18"/>
        <v>201</v>
      </c>
      <c r="AL6" s="12">
        <f t="shared" si="18"/>
        <v>170.85</v>
      </c>
      <c r="AM6" s="13">
        <f t="shared" si="19"/>
        <v>11.548592977833597</v>
      </c>
      <c r="AN6" s="14">
        <f t="shared" si="20"/>
        <v>808</v>
      </c>
      <c r="AO6" s="11">
        <f t="shared" si="21"/>
        <v>686.8</v>
      </c>
      <c r="AP6" s="15">
        <f t="shared" si="22"/>
        <v>180.2</v>
      </c>
      <c r="AQ6" s="16">
        <f t="shared" si="22"/>
        <v>12.180605528859314</v>
      </c>
      <c r="AR6" s="17">
        <f t="shared" si="23"/>
        <v>347.65</v>
      </c>
      <c r="AS6" s="18">
        <f t="shared" si="23"/>
        <v>23.499375760865377</v>
      </c>
      <c r="AT6" s="15">
        <f t="shared" si="24"/>
        <v>515.95000000000005</v>
      </c>
      <c r="AU6" s="16">
        <f t="shared" si="24"/>
        <v>34.875601679328327</v>
      </c>
      <c r="AV6" s="17">
        <f t="shared" si="25"/>
        <v>686.8</v>
      </c>
      <c r="AW6" s="18">
        <f t="shared" si="26"/>
        <v>46.42419465716192</v>
      </c>
    </row>
    <row r="7" spans="1:49" ht="21.75">
      <c r="A7" s="7" t="s">
        <v>78</v>
      </c>
      <c r="B7" s="8">
        <v>219253</v>
      </c>
      <c r="C7" s="9">
        <v>6</v>
      </c>
      <c r="D7" s="10">
        <v>8</v>
      </c>
      <c r="E7" s="11">
        <f t="shared" si="0"/>
        <v>6.8</v>
      </c>
      <c r="F7" s="10">
        <v>8.5</v>
      </c>
      <c r="G7" s="11">
        <f t="shared" si="1"/>
        <v>7.2249999999999996</v>
      </c>
      <c r="H7" s="10">
        <v>8.5</v>
      </c>
      <c r="I7" s="11">
        <f t="shared" si="2"/>
        <v>7.2249999999999996</v>
      </c>
      <c r="J7" s="12">
        <f t="shared" si="3"/>
        <v>25</v>
      </c>
      <c r="K7" s="12">
        <f t="shared" si="3"/>
        <v>21.25</v>
      </c>
      <c r="L7" s="13">
        <f t="shared" si="4"/>
        <v>9.6919996533684838</v>
      </c>
      <c r="M7" s="10">
        <v>8</v>
      </c>
      <c r="N7" s="11">
        <f t="shared" si="5"/>
        <v>6.8</v>
      </c>
      <c r="O7" s="10">
        <v>7</v>
      </c>
      <c r="P7" s="11">
        <f t="shared" si="6"/>
        <v>5.95</v>
      </c>
      <c r="Q7" s="10">
        <v>10</v>
      </c>
      <c r="R7" s="11">
        <f t="shared" si="7"/>
        <v>8.5</v>
      </c>
      <c r="S7" s="12">
        <f t="shared" si="8"/>
        <v>25</v>
      </c>
      <c r="T7" s="12">
        <f t="shared" si="8"/>
        <v>21.25</v>
      </c>
      <c r="U7" s="13">
        <f t="shared" si="9"/>
        <v>9.6919996533684838</v>
      </c>
      <c r="V7" s="10">
        <v>6.5</v>
      </c>
      <c r="W7" s="11">
        <f t="shared" si="10"/>
        <v>5.5250000000000004</v>
      </c>
      <c r="X7" s="10">
        <v>5</v>
      </c>
      <c r="Y7" s="11">
        <f t="shared" si="11"/>
        <v>4.25</v>
      </c>
      <c r="Z7" s="10">
        <v>6</v>
      </c>
      <c r="AA7" s="11">
        <f t="shared" si="12"/>
        <v>5.0999999999999996</v>
      </c>
      <c r="AB7" s="12">
        <f t="shared" si="13"/>
        <v>17.5</v>
      </c>
      <c r="AC7" s="12">
        <f t="shared" si="13"/>
        <v>14.875</v>
      </c>
      <c r="AD7" s="13">
        <f t="shared" si="14"/>
        <v>6.7843997573579387</v>
      </c>
      <c r="AE7" s="10">
        <v>6.5</v>
      </c>
      <c r="AF7" s="11">
        <f t="shared" si="15"/>
        <v>5.5250000000000004</v>
      </c>
      <c r="AG7" s="10">
        <v>6</v>
      </c>
      <c r="AH7" s="11">
        <f t="shared" si="16"/>
        <v>5.0999999999999996</v>
      </c>
      <c r="AI7" s="10">
        <v>4.5</v>
      </c>
      <c r="AJ7" s="11">
        <f t="shared" si="17"/>
        <v>3.8250000000000002</v>
      </c>
      <c r="AK7" s="12">
        <f t="shared" si="18"/>
        <v>17</v>
      </c>
      <c r="AL7" s="12">
        <f t="shared" si="18"/>
        <v>14.45</v>
      </c>
      <c r="AM7" s="13">
        <f t="shared" si="19"/>
        <v>6.5905597642905676</v>
      </c>
      <c r="AN7" s="14">
        <f t="shared" si="20"/>
        <v>84.5</v>
      </c>
      <c r="AO7" s="11">
        <f t="shared" si="21"/>
        <v>71.825000000000003</v>
      </c>
      <c r="AP7" s="15">
        <f t="shared" si="22"/>
        <v>21.25</v>
      </c>
      <c r="AQ7" s="16">
        <f t="shared" si="22"/>
        <v>9.6919996533684838</v>
      </c>
      <c r="AR7" s="17">
        <f t="shared" si="23"/>
        <v>42.5</v>
      </c>
      <c r="AS7" s="18">
        <f t="shared" si="23"/>
        <v>19.383999306736968</v>
      </c>
      <c r="AT7" s="15">
        <f t="shared" si="24"/>
        <v>57.375</v>
      </c>
      <c r="AU7" s="16">
        <f t="shared" si="24"/>
        <v>26.168399064094906</v>
      </c>
      <c r="AV7" s="17">
        <f t="shared" si="25"/>
        <v>71.825000000000003</v>
      </c>
      <c r="AW7" s="18">
        <f t="shared" si="26"/>
        <v>32.758958828385467</v>
      </c>
    </row>
    <row r="8" spans="1:49" ht="21.75">
      <c r="A8" s="7" t="s">
        <v>79</v>
      </c>
      <c r="B8" s="8">
        <v>485493</v>
      </c>
      <c r="C8" s="9">
        <v>6</v>
      </c>
      <c r="D8" s="10">
        <v>15.5</v>
      </c>
      <c r="E8" s="11">
        <f t="shared" si="0"/>
        <v>13.175000000000001</v>
      </c>
      <c r="F8" s="10">
        <v>22.5</v>
      </c>
      <c r="G8" s="11">
        <f t="shared" si="1"/>
        <v>19.125</v>
      </c>
      <c r="H8" s="10">
        <v>27</v>
      </c>
      <c r="I8" s="11">
        <f t="shared" si="2"/>
        <v>22.95</v>
      </c>
      <c r="J8" s="12">
        <f t="shared" si="3"/>
        <v>65</v>
      </c>
      <c r="K8" s="12">
        <f t="shared" si="3"/>
        <v>55.25</v>
      </c>
      <c r="L8" s="13">
        <f t="shared" si="4"/>
        <v>11.380184678254887</v>
      </c>
      <c r="M8" s="10">
        <v>23</v>
      </c>
      <c r="N8" s="11">
        <f t="shared" si="5"/>
        <v>19.55</v>
      </c>
      <c r="O8" s="10">
        <v>25.5</v>
      </c>
      <c r="P8" s="11">
        <f t="shared" si="6"/>
        <v>21.675000000000001</v>
      </c>
      <c r="Q8" s="10">
        <v>27</v>
      </c>
      <c r="R8" s="11">
        <f t="shared" si="7"/>
        <v>22.95</v>
      </c>
      <c r="S8" s="12">
        <f t="shared" si="8"/>
        <v>75.5</v>
      </c>
      <c r="T8" s="12">
        <f t="shared" si="8"/>
        <v>64.174999999999997</v>
      </c>
      <c r="U8" s="13">
        <f t="shared" si="9"/>
        <v>13.218522203203753</v>
      </c>
      <c r="V8" s="10">
        <v>20</v>
      </c>
      <c r="W8" s="11">
        <f t="shared" si="10"/>
        <v>17</v>
      </c>
      <c r="X8" s="10">
        <v>20</v>
      </c>
      <c r="Y8" s="11">
        <f t="shared" si="11"/>
        <v>17</v>
      </c>
      <c r="Z8" s="10">
        <v>18</v>
      </c>
      <c r="AA8" s="11">
        <f t="shared" si="12"/>
        <v>15.3</v>
      </c>
      <c r="AB8" s="12">
        <f t="shared" si="13"/>
        <v>58</v>
      </c>
      <c r="AC8" s="12">
        <f t="shared" si="13"/>
        <v>49.3</v>
      </c>
      <c r="AD8" s="13">
        <f t="shared" si="14"/>
        <v>10.154626328288975</v>
      </c>
      <c r="AE8" s="10">
        <v>21</v>
      </c>
      <c r="AF8" s="11">
        <f t="shared" si="15"/>
        <v>17.850000000000001</v>
      </c>
      <c r="AG8" s="10">
        <v>18</v>
      </c>
      <c r="AH8" s="11">
        <f t="shared" si="16"/>
        <v>15.3</v>
      </c>
      <c r="AI8" s="10">
        <v>18.5</v>
      </c>
      <c r="AJ8" s="11">
        <f t="shared" si="17"/>
        <v>15.725</v>
      </c>
      <c r="AK8" s="12">
        <f t="shared" si="18"/>
        <v>57.5</v>
      </c>
      <c r="AL8" s="12">
        <f t="shared" si="18"/>
        <v>48.875000000000007</v>
      </c>
      <c r="AM8" s="13">
        <f t="shared" si="19"/>
        <v>10.067086446148556</v>
      </c>
      <c r="AN8" s="14">
        <f t="shared" si="20"/>
        <v>256</v>
      </c>
      <c r="AO8" s="11">
        <f t="shared" si="21"/>
        <v>217.6</v>
      </c>
      <c r="AP8" s="15">
        <f t="shared" si="22"/>
        <v>55.25</v>
      </c>
      <c r="AQ8" s="16">
        <f t="shared" si="22"/>
        <v>11.380184678254887</v>
      </c>
      <c r="AR8" s="17">
        <f t="shared" si="23"/>
        <v>119.425</v>
      </c>
      <c r="AS8" s="18">
        <f t="shared" si="23"/>
        <v>24.598706881458639</v>
      </c>
      <c r="AT8" s="15">
        <f t="shared" si="24"/>
        <v>168.72499999999999</v>
      </c>
      <c r="AU8" s="16">
        <f t="shared" si="24"/>
        <v>34.753333209747616</v>
      </c>
      <c r="AV8" s="17">
        <f t="shared" si="25"/>
        <v>217.6</v>
      </c>
      <c r="AW8" s="18">
        <f t="shared" si="26"/>
        <v>44.820419655896174</v>
      </c>
    </row>
    <row r="9" spans="1:49" ht="21.75">
      <c r="A9" s="7" t="s">
        <v>80</v>
      </c>
      <c r="B9" s="8">
        <v>700069</v>
      </c>
      <c r="C9" s="9">
        <v>6</v>
      </c>
      <c r="D9" s="10">
        <v>34.5</v>
      </c>
      <c r="E9" s="11">
        <f t="shared" si="0"/>
        <v>29.324999999999999</v>
      </c>
      <c r="F9" s="10">
        <v>36.5</v>
      </c>
      <c r="G9" s="11">
        <f t="shared" si="1"/>
        <v>31.024999999999999</v>
      </c>
      <c r="H9" s="10">
        <v>41.5</v>
      </c>
      <c r="I9" s="11">
        <f t="shared" si="2"/>
        <v>35.274999999999999</v>
      </c>
      <c r="J9" s="12">
        <f t="shared" si="3"/>
        <v>112.5</v>
      </c>
      <c r="K9" s="12">
        <f t="shared" si="3"/>
        <v>95.625</v>
      </c>
      <c r="L9" s="13">
        <f t="shared" si="4"/>
        <v>13.659367862310715</v>
      </c>
      <c r="M9" s="10">
        <v>47.5</v>
      </c>
      <c r="N9" s="11">
        <f t="shared" si="5"/>
        <v>40.375</v>
      </c>
      <c r="O9" s="10">
        <v>33</v>
      </c>
      <c r="P9" s="11">
        <f t="shared" si="6"/>
        <v>28.05</v>
      </c>
      <c r="Q9" s="10">
        <v>43</v>
      </c>
      <c r="R9" s="11">
        <f t="shared" si="7"/>
        <v>36.549999999999997</v>
      </c>
      <c r="S9" s="12">
        <f t="shared" si="8"/>
        <v>123.5</v>
      </c>
      <c r="T9" s="12">
        <f t="shared" si="8"/>
        <v>104.97499999999999</v>
      </c>
      <c r="U9" s="13">
        <f t="shared" si="9"/>
        <v>14.994950497736651</v>
      </c>
      <c r="V9" s="10">
        <v>41</v>
      </c>
      <c r="W9" s="11">
        <f t="shared" si="10"/>
        <v>34.85</v>
      </c>
      <c r="X9" s="10">
        <v>42.5</v>
      </c>
      <c r="Y9" s="11">
        <f t="shared" si="11"/>
        <v>36.125</v>
      </c>
      <c r="Z9" s="10">
        <v>32.5</v>
      </c>
      <c r="AA9" s="11">
        <f t="shared" si="12"/>
        <v>27.625</v>
      </c>
      <c r="AB9" s="12">
        <f t="shared" si="13"/>
        <v>116</v>
      </c>
      <c r="AC9" s="12">
        <f t="shared" si="13"/>
        <v>98.6</v>
      </c>
      <c r="AD9" s="13">
        <f t="shared" si="14"/>
        <v>14.084325973582603</v>
      </c>
      <c r="AE9" s="10">
        <v>37.5</v>
      </c>
      <c r="AF9" s="11">
        <f t="shared" si="15"/>
        <v>31.875</v>
      </c>
      <c r="AG9" s="10">
        <v>39</v>
      </c>
      <c r="AH9" s="11">
        <f t="shared" si="16"/>
        <v>33.15</v>
      </c>
      <c r="AI9" s="10">
        <v>33</v>
      </c>
      <c r="AJ9" s="11">
        <f t="shared" si="17"/>
        <v>28.05</v>
      </c>
      <c r="AK9" s="12">
        <f t="shared" si="18"/>
        <v>109.5</v>
      </c>
      <c r="AL9" s="12">
        <f t="shared" si="18"/>
        <v>93.075000000000003</v>
      </c>
      <c r="AM9" s="13">
        <f t="shared" si="19"/>
        <v>13.295118052649096</v>
      </c>
      <c r="AN9" s="14">
        <f t="shared" si="20"/>
        <v>461.5</v>
      </c>
      <c r="AO9" s="11">
        <f t="shared" si="21"/>
        <v>392.27499999999998</v>
      </c>
      <c r="AP9" s="15">
        <f t="shared" si="22"/>
        <v>95.625</v>
      </c>
      <c r="AQ9" s="16">
        <f t="shared" si="22"/>
        <v>13.659367862310715</v>
      </c>
      <c r="AR9" s="17">
        <f t="shared" si="23"/>
        <v>200.6</v>
      </c>
      <c r="AS9" s="18">
        <f t="shared" si="23"/>
        <v>28.654318360047366</v>
      </c>
      <c r="AT9" s="15">
        <f t="shared" si="24"/>
        <v>299.2</v>
      </c>
      <c r="AU9" s="16">
        <f t="shared" si="24"/>
        <v>42.738644333629971</v>
      </c>
      <c r="AV9" s="17">
        <f t="shared" si="25"/>
        <v>392.27499999999998</v>
      </c>
      <c r="AW9" s="18">
        <f t="shared" si="26"/>
        <v>56.033762386279058</v>
      </c>
    </row>
    <row r="10" spans="1:49" ht="21.75">
      <c r="A10" s="7" t="s">
        <v>81</v>
      </c>
      <c r="B10" s="8">
        <v>1286150</v>
      </c>
      <c r="C10" s="9">
        <v>6</v>
      </c>
      <c r="D10" s="10">
        <v>23.5</v>
      </c>
      <c r="E10" s="11">
        <f t="shared" si="0"/>
        <v>19.975000000000001</v>
      </c>
      <c r="F10" s="10">
        <v>31.5</v>
      </c>
      <c r="G10" s="11">
        <f t="shared" si="1"/>
        <v>26.774999999999999</v>
      </c>
      <c r="H10" s="10">
        <v>29</v>
      </c>
      <c r="I10" s="11">
        <f t="shared" si="2"/>
        <v>24.65</v>
      </c>
      <c r="J10" s="12">
        <f t="shared" si="3"/>
        <v>84</v>
      </c>
      <c r="K10" s="12">
        <f t="shared" si="3"/>
        <v>71.400000000000006</v>
      </c>
      <c r="L10" s="13">
        <f t="shared" si="4"/>
        <v>5.5514520079306457</v>
      </c>
      <c r="M10" s="10">
        <v>28.5</v>
      </c>
      <c r="N10" s="11">
        <f t="shared" si="5"/>
        <v>24.225000000000001</v>
      </c>
      <c r="O10" s="10">
        <v>25.5</v>
      </c>
      <c r="P10" s="11">
        <f t="shared" si="6"/>
        <v>21.675000000000001</v>
      </c>
      <c r="Q10" s="10">
        <v>32.5</v>
      </c>
      <c r="R10" s="11">
        <f t="shared" si="7"/>
        <v>27.625</v>
      </c>
      <c r="S10" s="12">
        <f t="shared" si="8"/>
        <v>86.5</v>
      </c>
      <c r="T10" s="12">
        <f t="shared" si="8"/>
        <v>73.525000000000006</v>
      </c>
      <c r="U10" s="13">
        <f t="shared" si="9"/>
        <v>5.7166737938809629</v>
      </c>
      <c r="V10" s="10">
        <v>31.5</v>
      </c>
      <c r="W10" s="11">
        <f t="shared" si="10"/>
        <v>26.774999999999999</v>
      </c>
      <c r="X10" s="10">
        <v>23</v>
      </c>
      <c r="Y10" s="11">
        <f t="shared" si="11"/>
        <v>19.55</v>
      </c>
      <c r="Z10" s="10">
        <v>28.5</v>
      </c>
      <c r="AA10" s="11">
        <f t="shared" si="12"/>
        <v>24.225000000000001</v>
      </c>
      <c r="AB10" s="12">
        <f t="shared" si="13"/>
        <v>83</v>
      </c>
      <c r="AC10" s="12">
        <f t="shared" si="13"/>
        <v>70.550000000000011</v>
      </c>
      <c r="AD10" s="13">
        <f t="shared" si="14"/>
        <v>5.4853632935505203</v>
      </c>
      <c r="AE10" s="10">
        <v>36</v>
      </c>
      <c r="AF10" s="11">
        <f t="shared" si="15"/>
        <v>30.6</v>
      </c>
      <c r="AG10" s="10">
        <v>26</v>
      </c>
      <c r="AH10" s="11">
        <f t="shared" si="16"/>
        <v>22.1</v>
      </c>
      <c r="AI10" s="10">
        <v>26</v>
      </c>
      <c r="AJ10" s="11">
        <f t="shared" si="17"/>
        <v>22.1</v>
      </c>
      <c r="AK10" s="12">
        <f t="shared" si="18"/>
        <v>88</v>
      </c>
      <c r="AL10" s="12">
        <f t="shared" si="18"/>
        <v>74.800000000000011</v>
      </c>
      <c r="AM10" s="13">
        <f t="shared" si="19"/>
        <v>5.8158068654511537</v>
      </c>
      <c r="AN10" s="14">
        <f t="shared" si="20"/>
        <v>341.5</v>
      </c>
      <c r="AO10" s="11">
        <f t="shared" si="21"/>
        <v>290.27499999999998</v>
      </c>
      <c r="AP10" s="15">
        <f t="shared" si="22"/>
        <v>71.400000000000006</v>
      </c>
      <c r="AQ10" s="16">
        <f t="shared" si="22"/>
        <v>5.5514520079306457</v>
      </c>
      <c r="AR10" s="17">
        <f t="shared" si="23"/>
        <v>144.92500000000001</v>
      </c>
      <c r="AS10" s="18">
        <f t="shared" si="23"/>
        <v>11.268125801811609</v>
      </c>
      <c r="AT10" s="15">
        <f t="shared" si="24"/>
        <v>215.47500000000002</v>
      </c>
      <c r="AU10" s="16">
        <f t="shared" si="24"/>
        <v>16.753489095362127</v>
      </c>
      <c r="AV10" s="17">
        <f t="shared" si="25"/>
        <v>290.27500000000003</v>
      </c>
      <c r="AW10" s="18">
        <f t="shared" si="26"/>
        <v>22.569295960813278</v>
      </c>
    </row>
    <row r="11" spans="1:49" ht="21.75">
      <c r="A11" s="7" t="s">
        <v>82</v>
      </c>
      <c r="B11" s="8">
        <v>557374</v>
      </c>
      <c r="C11" s="9">
        <v>6</v>
      </c>
      <c r="D11" s="10">
        <v>19</v>
      </c>
      <c r="E11" s="11">
        <f t="shared" si="0"/>
        <v>16.149999999999999</v>
      </c>
      <c r="F11" s="10">
        <v>19</v>
      </c>
      <c r="G11" s="11">
        <f t="shared" si="1"/>
        <v>16.149999999999999</v>
      </c>
      <c r="H11" s="10">
        <v>20</v>
      </c>
      <c r="I11" s="11">
        <f t="shared" si="2"/>
        <v>17</v>
      </c>
      <c r="J11" s="12">
        <f t="shared" si="3"/>
        <v>58</v>
      </c>
      <c r="K11" s="12">
        <f t="shared" si="3"/>
        <v>49.3</v>
      </c>
      <c r="L11" s="13">
        <f t="shared" si="4"/>
        <v>8.8450483876176502</v>
      </c>
      <c r="M11" s="10">
        <v>19</v>
      </c>
      <c r="N11" s="11">
        <f t="shared" si="5"/>
        <v>16.149999999999999</v>
      </c>
      <c r="O11" s="10">
        <v>16</v>
      </c>
      <c r="P11" s="11">
        <f t="shared" si="6"/>
        <v>13.6</v>
      </c>
      <c r="Q11" s="10">
        <v>21</v>
      </c>
      <c r="R11" s="11">
        <f t="shared" si="7"/>
        <v>17.850000000000001</v>
      </c>
      <c r="S11" s="12">
        <f t="shared" si="8"/>
        <v>56</v>
      </c>
      <c r="T11" s="12">
        <f t="shared" si="8"/>
        <v>47.6</v>
      </c>
      <c r="U11" s="13">
        <f t="shared" si="9"/>
        <v>8.5400467190791094</v>
      </c>
      <c r="V11" s="10">
        <v>16</v>
      </c>
      <c r="W11" s="11">
        <f t="shared" si="10"/>
        <v>13.6</v>
      </c>
      <c r="X11" s="10">
        <v>15</v>
      </c>
      <c r="Y11" s="11">
        <f t="shared" si="11"/>
        <v>12.75</v>
      </c>
      <c r="Z11" s="10">
        <v>14.5</v>
      </c>
      <c r="AA11" s="11">
        <f t="shared" si="12"/>
        <v>12.324999999999999</v>
      </c>
      <c r="AB11" s="12">
        <f t="shared" si="13"/>
        <v>45.5</v>
      </c>
      <c r="AC11" s="12">
        <f t="shared" si="13"/>
        <v>38.674999999999997</v>
      </c>
      <c r="AD11" s="13">
        <f t="shared" si="14"/>
        <v>6.9387879592517763</v>
      </c>
      <c r="AE11" s="10">
        <v>16</v>
      </c>
      <c r="AF11" s="11">
        <f t="shared" si="15"/>
        <v>13.6</v>
      </c>
      <c r="AG11" s="10">
        <v>12</v>
      </c>
      <c r="AH11" s="11">
        <f t="shared" si="16"/>
        <v>10.199999999999999</v>
      </c>
      <c r="AI11" s="10">
        <v>12.5</v>
      </c>
      <c r="AJ11" s="11">
        <f t="shared" si="17"/>
        <v>10.625</v>
      </c>
      <c r="AK11" s="12">
        <f t="shared" si="18"/>
        <v>40.5</v>
      </c>
      <c r="AL11" s="12">
        <f t="shared" si="18"/>
        <v>34.424999999999997</v>
      </c>
      <c r="AM11" s="13">
        <f t="shared" si="19"/>
        <v>6.1762837879054278</v>
      </c>
      <c r="AN11" s="14">
        <f t="shared" si="20"/>
        <v>200</v>
      </c>
      <c r="AO11" s="11">
        <f t="shared" si="21"/>
        <v>170</v>
      </c>
      <c r="AP11" s="15">
        <f t="shared" si="22"/>
        <v>49.3</v>
      </c>
      <c r="AQ11" s="16">
        <f t="shared" si="22"/>
        <v>8.8450483876176502</v>
      </c>
      <c r="AR11" s="17">
        <f t="shared" si="23"/>
        <v>96.9</v>
      </c>
      <c r="AS11" s="18">
        <f t="shared" si="23"/>
        <v>17.38509510669676</v>
      </c>
      <c r="AT11" s="15">
        <f t="shared" si="24"/>
        <v>135.57499999999999</v>
      </c>
      <c r="AU11" s="16">
        <f t="shared" si="24"/>
        <v>24.323883065948536</v>
      </c>
      <c r="AV11" s="17">
        <f t="shared" si="25"/>
        <v>170</v>
      </c>
      <c r="AW11" s="18">
        <f t="shared" si="26"/>
        <v>30.500166853853962</v>
      </c>
    </row>
    <row r="12" spans="1:49" ht="18.75">
      <c r="A12" s="25" t="s">
        <v>19</v>
      </c>
      <c r="B12" s="26">
        <f>SUM(B4:B11)</f>
        <v>5962523</v>
      </c>
      <c r="C12" s="27"/>
      <c r="D12" s="28">
        <f t="shared" ref="D12:I12" si="27">SUM(D4:D11)</f>
        <v>209.5</v>
      </c>
      <c r="E12" s="29">
        <f t="shared" si="27"/>
        <v>178.07499999999999</v>
      </c>
      <c r="F12" s="28">
        <f t="shared" si="27"/>
        <v>235.5</v>
      </c>
      <c r="G12" s="29">
        <f t="shared" si="27"/>
        <v>200.17500000000001</v>
      </c>
      <c r="H12" s="28">
        <f t="shared" si="27"/>
        <v>268.5</v>
      </c>
      <c r="I12" s="29">
        <f t="shared" si="27"/>
        <v>228.22499999999999</v>
      </c>
      <c r="J12" s="12">
        <f t="shared" si="3"/>
        <v>713.5</v>
      </c>
      <c r="K12" s="12">
        <f t="shared" si="3"/>
        <v>606.47500000000002</v>
      </c>
      <c r="L12" s="13">
        <f t="shared" si="4"/>
        <v>10.171449233822662</v>
      </c>
      <c r="M12" s="28">
        <f t="shared" ref="M12:T12" si="28">SUM(M4:M11)</f>
        <v>258</v>
      </c>
      <c r="N12" s="29">
        <f t="shared" si="28"/>
        <v>219.3</v>
      </c>
      <c r="O12" s="28">
        <f t="shared" si="28"/>
        <v>230</v>
      </c>
      <c r="P12" s="29">
        <f t="shared" si="28"/>
        <v>195.50000000000003</v>
      </c>
      <c r="Q12" s="28">
        <f t="shared" si="28"/>
        <v>253.5</v>
      </c>
      <c r="R12" s="29">
        <f t="shared" si="28"/>
        <v>215.47499999999999</v>
      </c>
      <c r="S12" s="12">
        <f t="shared" si="28"/>
        <v>741.5</v>
      </c>
      <c r="T12" s="12">
        <f t="shared" si="28"/>
        <v>630.27499999999998</v>
      </c>
      <c r="U12" s="13">
        <f t="shared" si="9"/>
        <v>10.570609119662937</v>
      </c>
      <c r="V12" s="28">
        <f t="shared" ref="V12:AC12" si="29">SUM(V4:V11)</f>
        <v>227.5</v>
      </c>
      <c r="W12" s="29">
        <f t="shared" si="29"/>
        <v>193.375</v>
      </c>
      <c r="X12" s="28">
        <f t="shared" si="29"/>
        <v>217.5</v>
      </c>
      <c r="Y12" s="29">
        <f t="shared" si="29"/>
        <v>184.875</v>
      </c>
      <c r="Z12" s="28">
        <f t="shared" si="29"/>
        <v>224.5</v>
      </c>
      <c r="AA12" s="29">
        <f t="shared" si="29"/>
        <v>190.82499999999996</v>
      </c>
      <c r="AB12" s="12">
        <f t="shared" si="29"/>
        <v>669.5</v>
      </c>
      <c r="AC12" s="12">
        <f t="shared" si="29"/>
        <v>569.07500000000005</v>
      </c>
      <c r="AD12" s="13">
        <f t="shared" si="14"/>
        <v>9.5441979846450895</v>
      </c>
      <c r="AE12" s="28">
        <f t="shared" ref="AE12:AJ12" si="30">SUM(AE4:AE11)</f>
        <v>232</v>
      </c>
      <c r="AF12" s="29">
        <f t="shared" si="30"/>
        <v>197.2</v>
      </c>
      <c r="AG12" s="28">
        <f t="shared" si="30"/>
        <v>222</v>
      </c>
      <c r="AH12" s="29">
        <f t="shared" si="30"/>
        <v>188.69999999999996</v>
      </c>
      <c r="AI12" s="28">
        <f t="shared" si="30"/>
        <v>193.5</v>
      </c>
      <c r="AJ12" s="29">
        <f t="shared" si="30"/>
        <v>164.47499999999999</v>
      </c>
      <c r="AK12" s="12">
        <f t="shared" si="18"/>
        <v>647.5</v>
      </c>
      <c r="AL12" s="12">
        <f t="shared" si="18"/>
        <v>550.375</v>
      </c>
      <c r="AM12" s="13">
        <f t="shared" si="19"/>
        <v>9.2305723600563052</v>
      </c>
      <c r="AN12" s="30">
        <f t="shared" si="20"/>
        <v>2772</v>
      </c>
      <c r="AO12" s="11">
        <f>AN12-(AN12*15/100)</f>
        <v>2356.1999999999998</v>
      </c>
      <c r="AP12" s="15">
        <f t="shared" si="22"/>
        <v>606.47500000000002</v>
      </c>
      <c r="AQ12" s="16">
        <f t="shared" si="22"/>
        <v>10.171449233822662</v>
      </c>
      <c r="AR12" s="17">
        <f t="shared" si="23"/>
        <v>1236.75</v>
      </c>
      <c r="AS12" s="18">
        <f t="shared" si="23"/>
        <v>20.742058353485596</v>
      </c>
      <c r="AT12" s="15">
        <f t="shared" si="24"/>
        <v>1805.8249999999998</v>
      </c>
      <c r="AU12" s="16">
        <f t="shared" si="24"/>
        <v>30.286256338130691</v>
      </c>
      <c r="AV12" s="17">
        <f t="shared" si="25"/>
        <v>2356.1999999999998</v>
      </c>
      <c r="AW12" s="18">
        <f t="shared" si="26"/>
        <v>39.516828698186998</v>
      </c>
    </row>
  </sheetData>
  <mergeCells count="34">
    <mergeCell ref="L1:L3"/>
    <mergeCell ref="T1:T3"/>
    <mergeCell ref="U1:U3"/>
    <mergeCell ref="A1:A3"/>
    <mergeCell ref="B1:B3"/>
    <mergeCell ref="C1:C3"/>
    <mergeCell ref="K1:K3"/>
    <mergeCell ref="AB1:AB3"/>
    <mergeCell ref="AM1:AM3"/>
    <mergeCell ref="AC1:AC3"/>
    <mergeCell ref="AD1:AD3"/>
    <mergeCell ref="AL1:AL3"/>
    <mergeCell ref="AE1:AJ1"/>
    <mergeCell ref="AV2:AW2"/>
    <mergeCell ref="AK1:AK3"/>
    <mergeCell ref="AN1:AO2"/>
    <mergeCell ref="AP1:AW1"/>
    <mergeCell ref="D2:E2"/>
    <mergeCell ref="F2:G2"/>
    <mergeCell ref="H2:I2"/>
    <mergeCell ref="V2:W2"/>
    <mergeCell ref="X2:Y2"/>
    <mergeCell ref="Z2:AA2"/>
    <mergeCell ref="AE2:AF2"/>
    <mergeCell ref="D1:I1"/>
    <mergeCell ref="J1:J3"/>
    <mergeCell ref="M1:R1"/>
    <mergeCell ref="S1:S3"/>
    <mergeCell ref="V1:AA1"/>
    <mergeCell ref="AG2:AH2"/>
    <mergeCell ref="AI2:AJ2"/>
    <mergeCell ref="AP2:AQ2"/>
    <mergeCell ref="AR2:AS2"/>
    <mergeCell ref="AT2:AU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workbookViewId="0">
      <selection activeCell="L32" sqref="L32"/>
    </sheetView>
  </sheetViews>
  <sheetFormatPr defaultRowHeight="15"/>
  <cols>
    <col min="2" max="2" width="16" customWidth="1"/>
    <col min="49" max="49" width="11.28515625" customWidth="1"/>
  </cols>
  <sheetData>
    <row r="1" spans="1:49" ht="21">
      <c r="A1" s="45" t="s">
        <v>0</v>
      </c>
      <c r="B1" s="31" t="s">
        <v>1</v>
      </c>
      <c r="C1" s="46" t="s">
        <v>2</v>
      </c>
      <c r="D1" s="34" t="s">
        <v>3</v>
      </c>
      <c r="E1" s="34"/>
      <c r="F1" s="34"/>
      <c r="G1" s="34"/>
      <c r="H1" s="34"/>
      <c r="I1" s="34"/>
      <c r="J1" s="31" t="s">
        <v>4</v>
      </c>
      <c r="K1" s="31" t="s">
        <v>5</v>
      </c>
      <c r="L1" s="31" t="s">
        <v>6</v>
      </c>
      <c r="M1" s="34" t="s">
        <v>7</v>
      </c>
      <c r="N1" s="34"/>
      <c r="O1" s="34"/>
      <c r="P1" s="34"/>
      <c r="Q1" s="34"/>
      <c r="R1" s="34"/>
      <c r="S1" s="31" t="s">
        <v>8</v>
      </c>
      <c r="T1" s="31" t="s">
        <v>9</v>
      </c>
      <c r="U1" s="31" t="s">
        <v>10</v>
      </c>
      <c r="V1" s="34" t="s">
        <v>11</v>
      </c>
      <c r="W1" s="34"/>
      <c r="X1" s="34"/>
      <c r="Y1" s="34"/>
      <c r="Z1" s="34"/>
      <c r="AA1" s="34"/>
      <c r="AB1" s="31" t="s">
        <v>12</v>
      </c>
      <c r="AC1" s="31" t="s">
        <v>13</v>
      </c>
      <c r="AD1" s="31" t="s">
        <v>14</v>
      </c>
      <c r="AE1" s="34" t="s">
        <v>15</v>
      </c>
      <c r="AF1" s="34"/>
      <c r="AG1" s="34"/>
      <c r="AH1" s="34"/>
      <c r="AI1" s="34"/>
      <c r="AJ1" s="34"/>
      <c r="AK1" s="31" t="s">
        <v>16</v>
      </c>
      <c r="AL1" s="31" t="s">
        <v>17</v>
      </c>
      <c r="AM1" s="31" t="s">
        <v>18</v>
      </c>
      <c r="AN1" s="39" t="s">
        <v>19</v>
      </c>
      <c r="AO1" s="39"/>
      <c r="AP1" s="40" t="s">
        <v>20</v>
      </c>
      <c r="AQ1" s="41"/>
      <c r="AR1" s="41"/>
      <c r="AS1" s="41"/>
      <c r="AT1" s="41"/>
      <c r="AU1" s="41"/>
      <c r="AV1" s="41"/>
      <c r="AW1" s="42"/>
    </row>
    <row r="2" spans="1:49" ht="18.75">
      <c r="A2" s="45"/>
      <c r="B2" s="32"/>
      <c r="C2" s="47"/>
      <c r="D2" s="35" t="s">
        <v>21</v>
      </c>
      <c r="E2" s="35"/>
      <c r="F2" s="35" t="s">
        <v>22</v>
      </c>
      <c r="G2" s="35"/>
      <c r="H2" s="35" t="s">
        <v>23</v>
      </c>
      <c r="I2" s="35"/>
      <c r="J2" s="32"/>
      <c r="K2" s="32"/>
      <c r="L2" s="32"/>
      <c r="M2" s="1" t="s">
        <v>24</v>
      </c>
      <c r="N2" s="2"/>
      <c r="O2" s="1" t="s">
        <v>25</v>
      </c>
      <c r="P2" s="2"/>
      <c r="Q2" s="1" t="s">
        <v>26</v>
      </c>
      <c r="R2" s="2"/>
      <c r="S2" s="32"/>
      <c r="T2" s="32"/>
      <c r="U2" s="32"/>
      <c r="V2" s="35" t="s">
        <v>27</v>
      </c>
      <c r="W2" s="35"/>
      <c r="X2" s="35" t="s">
        <v>28</v>
      </c>
      <c r="Y2" s="35"/>
      <c r="Z2" s="35" t="s">
        <v>29</v>
      </c>
      <c r="AA2" s="35"/>
      <c r="AB2" s="32"/>
      <c r="AC2" s="32"/>
      <c r="AD2" s="32"/>
      <c r="AE2" s="35" t="s">
        <v>30</v>
      </c>
      <c r="AF2" s="35"/>
      <c r="AG2" s="35" t="s">
        <v>31</v>
      </c>
      <c r="AH2" s="35"/>
      <c r="AI2" s="35" t="s">
        <v>32</v>
      </c>
      <c r="AJ2" s="35"/>
      <c r="AK2" s="32"/>
      <c r="AL2" s="32"/>
      <c r="AM2" s="32"/>
      <c r="AN2" s="39"/>
      <c r="AO2" s="39"/>
      <c r="AP2" s="36" t="s">
        <v>33</v>
      </c>
      <c r="AQ2" s="37"/>
      <c r="AR2" s="43" t="s">
        <v>34</v>
      </c>
      <c r="AS2" s="44"/>
      <c r="AT2" s="36" t="s">
        <v>35</v>
      </c>
      <c r="AU2" s="37"/>
      <c r="AV2" s="38" t="s">
        <v>36</v>
      </c>
      <c r="AW2" s="38"/>
    </row>
    <row r="3" spans="1:49" ht="37.5">
      <c r="A3" s="45"/>
      <c r="B3" s="33"/>
      <c r="C3" s="48"/>
      <c r="D3" s="3" t="s">
        <v>37</v>
      </c>
      <c r="E3" s="4" t="s">
        <v>38</v>
      </c>
      <c r="F3" s="3" t="s">
        <v>37</v>
      </c>
      <c r="G3" s="4" t="s">
        <v>38</v>
      </c>
      <c r="H3" s="3" t="s">
        <v>37</v>
      </c>
      <c r="I3" s="4" t="s">
        <v>38</v>
      </c>
      <c r="J3" s="33"/>
      <c r="K3" s="33"/>
      <c r="L3" s="33"/>
      <c r="M3" s="3" t="s">
        <v>37</v>
      </c>
      <c r="N3" s="4" t="s">
        <v>38</v>
      </c>
      <c r="O3" s="3" t="s">
        <v>37</v>
      </c>
      <c r="P3" s="4" t="s">
        <v>38</v>
      </c>
      <c r="Q3" s="3" t="s">
        <v>37</v>
      </c>
      <c r="R3" s="4" t="s">
        <v>38</v>
      </c>
      <c r="S3" s="33"/>
      <c r="T3" s="33"/>
      <c r="U3" s="33"/>
      <c r="V3" s="3" t="s">
        <v>37</v>
      </c>
      <c r="W3" s="4" t="s">
        <v>38</v>
      </c>
      <c r="X3" s="3" t="s">
        <v>37</v>
      </c>
      <c r="Y3" s="4" t="s">
        <v>38</v>
      </c>
      <c r="Z3" s="3" t="s">
        <v>37</v>
      </c>
      <c r="AA3" s="4" t="s">
        <v>38</v>
      </c>
      <c r="AB3" s="33"/>
      <c r="AC3" s="33"/>
      <c r="AD3" s="33"/>
      <c r="AE3" s="3" t="s">
        <v>37</v>
      </c>
      <c r="AF3" s="4" t="s">
        <v>38</v>
      </c>
      <c r="AG3" s="3" t="s">
        <v>37</v>
      </c>
      <c r="AH3" s="4" t="s">
        <v>38</v>
      </c>
      <c r="AI3" s="3" t="s">
        <v>37</v>
      </c>
      <c r="AJ3" s="4" t="s">
        <v>38</v>
      </c>
      <c r="AK3" s="33"/>
      <c r="AL3" s="33"/>
      <c r="AM3" s="33"/>
      <c r="AN3" s="3" t="s">
        <v>37</v>
      </c>
      <c r="AO3" s="4" t="s">
        <v>38</v>
      </c>
      <c r="AP3" s="5" t="s">
        <v>39</v>
      </c>
      <c r="AQ3" s="5" t="s">
        <v>40</v>
      </c>
      <c r="AR3" s="6" t="s">
        <v>39</v>
      </c>
      <c r="AS3" s="6" t="s">
        <v>40</v>
      </c>
      <c r="AT3" s="5" t="s">
        <v>39</v>
      </c>
      <c r="AU3" s="5" t="s">
        <v>40</v>
      </c>
      <c r="AV3" s="6" t="s">
        <v>39</v>
      </c>
      <c r="AW3" s="6" t="s">
        <v>40</v>
      </c>
    </row>
    <row r="4" spans="1:49" ht="21.75">
      <c r="A4" s="7" t="s">
        <v>83</v>
      </c>
      <c r="B4" s="8">
        <v>984914</v>
      </c>
      <c r="C4" s="9">
        <v>7</v>
      </c>
      <c r="D4" s="10">
        <v>17</v>
      </c>
      <c r="E4" s="11">
        <f t="shared" ref="E4:E7" si="0">D4-(D4*15/100)</f>
        <v>14.45</v>
      </c>
      <c r="F4" s="10">
        <v>21.5</v>
      </c>
      <c r="G4" s="11">
        <f t="shared" ref="G4:G7" si="1">F4-(F4*15/100)</f>
        <v>18.274999999999999</v>
      </c>
      <c r="H4" s="10">
        <v>20.5</v>
      </c>
      <c r="I4" s="11">
        <f t="shared" ref="I4:I7" si="2">H4-(H4*15/100)</f>
        <v>17.425000000000001</v>
      </c>
      <c r="J4" s="12">
        <f t="shared" ref="J4:K8" si="3">SUM(D4,F4,H4)</f>
        <v>59</v>
      </c>
      <c r="K4" s="12">
        <f t="shared" si="3"/>
        <v>50.149999999999991</v>
      </c>
      <c r="L4" s="13">
        <f t="shared" ref="L4:L8" si="4">(SUM(E4,G4,I4))/$B4*100000</f>
        <v>5.0918151229447437</v>
      </c>
      <c r="M4" s="10">
        <v>18.5</v>
      </c>
      <c r="N4" s="11">
        <f t="shared" ref="N4:N7" si="5">M4-(M4*15/100)</f>
        <v>15.725</v>
      </c>
      <c r="O4" s="10">
        <v>15.5</v>
      </c>
      <c r="P4" s="11">
        <f t="shared" ref="P4:P7" si="6">O4-(O4*15/100)</f>
        <v>13.175000000000001</v>
      </c>
      <c r="Q4" s="10">
        <v>24</v>
      </c>
      <c r="R4" s="11">
        <f t="shared" ref="R4:R7" si="7">Q4-(Q4*15/100)</f>
        <v>20.399999999999999</v>
      </c>
      <c r="S4" s="12">
        <f t="shared" ref="S4:T7" si="8">SUM(M4,O4,Q4)</f>
        <v>58</v>
      </c>
      <c r="T4" s="12">
        <f t="shared" si="8"/>
        <v>49.3</v>
      </c>
      <c r="U4" s="13">
        <f t="shared" ref="U4:U8" si="9">(SUM(N4,P4,R4))/$B4*100000</f>
        <v>5.0055131717083921</v>
      </c>
      <c r="V4" s="10">
        <v>24</v>
      </c>
      <c r="W4" s="11">
        <f t="shared" ref="W4:W7" si="10">V4-(V4*15/100)</f>
        <v>20.399999999999999</v>
      </c>
      <c r="X4" s="10">
        <v>17.5</v>
      </c>
      <c r="Y4" s="11">
        <f t="shared" ref="Y4:Y7" si="11">X4-(X4*15/100)</f>
        <v>14.875</v>
      </c>
      <c r="Z4" s="10">
        <v>20</v>
      </c>
      <c r="AA4" s="11">
        <f t="shared" ref="AA4:AA7" si="12">Z4-(Z4*15/100)</f>
        <v>17</v>
      </c>
      <c r="AB4" s="12">
        <f t="shared" ref="AB4:AC7" si="13">SUM(V4,X4,Z4)</f>
        <v>61.5</v>
      </c>
      <c r="AC4" s="12">
        <f t="shared" si="13"/>
        <v>52.274999999999999</v>
      </c>
      <c r="AD4" s="13">
        <f t="shared" ref="AD4:AD8" si="14">(SUM(W4,Y4,AA4))/$B4*100000</f>
        <v>5.3075700010356233</v>
      </c>
      <c r="AE4" s="10">
        <v>13</v>
      </c>
      <c r="AF4" s="11">
        <f t="shared" ref="AF4:AF7" si="15">AE4-(AE4*15/100)</f>
        <v>11.05</v>
      </c>
      <c r="AG4" s="10">
        <v>13.5</v>
      </c>
      <c r="AH4" s="11">
        <f t="shared" ref="AH4:AH7" si="16">AG4-(AG4*15/100)</f>
        <v>11.475</v>
      </c>
      <c r="AI4" s="10">
        <v>14</v>
      </c>
      <c r="AJ4" s="11">
        <f t="shared" ref="AJ4:AJ7" si="17">AI4-(AI4*15/100)</f>
        <v>11.9</v>
      </c>
      <c r="AK4" s="12">
        <f t="shared" ref="AK4:AL8" si="18">SUM(AE4,AG4,AI4)</f>
        <v>40.5</v>
      </c>
      <c r="AL4" s="12">
        <f t="shared" si="18"/>
        <v>34.424999999999997</v>
      </c>
      <c r="AM4" s="13">
        <f t="shared" ref="AM4:AM8" si="19">(SUM(AF4,AH4,AJ4))/$B4*100000</f>
        <v>3.4952290250722395</v>
      </c>
      <c r="AN4" s="14">
        <f t="shared" ref="AN4:AN8" si="20">M4+O4+Q4+V4+X4+Z4+AE4+AG4+AI4+D4+F4+H4</f>
        <v>219</v>
      </c>
      <c r="AO4" s="11">
        <f>AN4-(AN4*35/100)</f>
        <v>142.35</v>
      </c>
      <c r="AP4" s="15">
        <f t="shared" ref="AP4:AQ8" si="21">SUM(K4)</f>
        <v>50.149999999999991</v>
      </c>
      <c r="AQ4" s="16">
        <f t="shared" si="21"/>
        <v>5.0918151229447437</v>
      </c>
      <c r="AR4" s="17">
        <f t="shared" ref="AR4:AS8" si="22">SUM(T4,K4)</f>
        <v>99.449999999999989</v>
      </c>
      <c r="AS4" s="18">
        <f t="shared" si="22"/>
        <v>10.097328294653135</v>
      </c>
      <c r="AT4" s="15">
        <f t="shared" ref="AT4:AU8" si="23">SUM(T4,AC4,K4)</f>
        <v>151.72499999999997</v>
      </c>
      <c r="AU4" s="16">
        <f t="shared" si="23"/>
        <v>15.40489829568876</v>
      </c>
      <c r="AV4" s="17">
        <f t="shared" ref="AV4:AV8" si="24">SUM(T4,AC4,AL4,K4)</f>
        <v>186.14999999999998</v>
      </c>
      <c r="AW4" s="18">
        <f t="shared" ref="AW4:AW8" si="25">(SUM(N4,P4,R4,W4,Y4,AA4,AF4,AH4,AJ4,E4,G4,I4))/B4*100000</f>
        <v>18.900127320760998</v>
      </c>
    </row>
    <row r="5" spans="1:49" ht="21.75">
      <c r="A5" s="7" t="s">
        <v>84</v>
      </c>
      <c r="B5" s="8">
        <v>1801037</v>
      </c>
      <c r="C5" s="9">
        <v>7</v>
      </c>
      <c r="D5" s="10">
        <v>50</v>
      </c>
      <c r="E5" s="11">
        <f t="shared" si="0"/>
        <v>42.5</v>
      </c>
      <c r="F5" s="10">
        <v>52</v>
      </c>
      <c r="G5" s="11">
        <f t="shared" si="1"/>
        <v>44.2</v>
      </c>
      <c r="H5" s="10">
        <v>62.5</v>
      </c>
      <c r="I5" s="11">
        <f t="shared" si="2"/>
        <v>53.125</v>
      </c>
      <c r="J5" s="12">
        <f t="shared" si="3"/>
        <v>164.5</v>
      </c>
      <c r="K5" s="12">
        <f t="shared" si="3"/>
        <v>139.82499999999999</v>
      </c>
      <c r="L5" s="13">
        <f t="shared" si="4"/>
        <v>7.7635828692025752</v>
      </c>
      <c r="M5" s="10">
        <v>52</v>
      </c>
      <c r="N5" s="11">
        <f t="shared" si="5"/>
        <v>44.2</v>
      </c>
      <c r="O5" s="10">
        <v>49.5</v>
      </c>
      <c r="P5" s="11">
        <f t="shared" si="6"/>
        <v>42.075000000000003</v>
      </c>
      <c r="Q5" s="10">
        <v>56</v>
      </c>
      <c r="R5" s="11">
        <f t="shared" si="7"/>
        <v>47.6</v>
      </c>
      <c r="S5" s="12">
        <f t="shared" si="8"/>
        <v>157.5</v>
      </c>
      <c r="T5" s="12">
        <f t="shared" si="8"/>
        <v>133.875</v>
      </c>
      <c r="U5" s="13">
        <f t="shared" si="9"/>
        <v>7.4332176407258705</v>
      </c>
      <c r="V5" s="10">
        <v>56</v>
      </c>
      <c r="W5" s="11">
        <f t="shared" si="10"/>
        <v>47.6</v>
      </c>
      <c r="X5" s="10">
        <v>45</v>
      </c>
      <c r="Y5" s="11">
        <f t="shared" si="11"/>
        <v>38.25</v>
      </c>
      <c r="Z5" s="10">
        <v>46</v>
      </c>
      <c r="AA5" s="11">
        <f t="shared" si="12"/>
        <v>39.1</v>
      </c>
      <c r="AB5" s="12">
        <f t="shared" si="13"/>
        <v>147</v>
      </c>
      <c r="AC5" s="12">
        <f t="shared" si="13"/>
        <v>124.94999999999999</v>
      </c>
      <c r="AD5" s="13">
        <f t="shared" si="14"/>
        <v>6.9376697980108126</v>
      </c>
      <c r="AE5" s="10">
        <v>47</v>
      </c>
      <c r="AF5" s="11">
        <f t="shared" si="15"/>
        <v>39.950000000000003</v>
      </c>
      <c r="AG5" s="10">
        <v>47</v>
      </c>
      <c r="AH5" s="11">
        <f t="shared" si="16"/>
        <v>39.950000000000003</v>
      </c>
      <c r="AI5" s="10">
        <v>39</v>
      </c>
      <c r="AJ5" s="11">
        <f t="shared" si="17"/>
        <v>33.15</v>
      </c>
      <c r="AK5" s="12">
        <f t="shared" si="18"/>
        <v>133</v>
      </c>
      <c r="AL5" s="12">
        <f t="shared" si="18"/>
        <v>113.05000000000001</v>
      </c>
      <c r="AM5" s="13">
        <f t="shared" si="19"/>
        <v>6.2769393410574024</v>
      </c>
      <c r="AN5" s="14">
        <f t="shared" si="20"/>
        <v>602</v>
      </c>
      <c r="AO5" s="11">
        <f>AN5-(AN5*35/100)</f>
        <v>391.3</v>
      </c>
      <c r="AP5" s="15">
        <f t="shared" si="21"/>
        <v>139.82499999999999</v>
      </c>
      <c r="AQ5" s="16">
        <f t="shared" si="21"/>
        <v>7.7635828692025752</v>
      </c>
      <c r="AR5" s="17">
        <f t="shared" si="22"/>
        <v>273.7</v>
      </c>
      <c r="AS5" s="18">
        <f t="shared" si="22"/>
        <v>15.196800509928446</v>
      </c>
      <c r="AT5" s="15">
        <f t="shared" si="23"/>
        <v>398.65</v>
      </c>
      <c r="AU5" s="16">
        <f t="shared" si="23"/>
        <v>22.13447030793926</v>
      </c>
      <c r="AV5" s="17">
        <f t="shared" si="24"/>
        <v>511.7</v>
      </c>
      <c r="AW5" s="18">
        <f t="shared" si="25"/>
        <v>28.41140964899666</v>
      </c>
    </row>
    <row r="6" spans="1:49" ht="21.75">
      <c r="A6" s="7" t="s">
        <v>85</v>
      </c>
      <c r="B6" s="8">
        <v>962750</v>
      </c>
      <c r="C6" s="9">
        <v>7</v>
      </c>
      <c r="D6" s="10">
        <v>24.5</v>
      </c>
      <c r="E6" s="11">
        <f t="shared" si="0"/>
        <v>20.824999999999999</v>
      </c>
      <c r="F6" s="10">
        <v>21.5</v>
      </c>
      <c r="G6" s="11">
        <f t="shared" si="1"/>
        <v>18.274999999999999</v>
      </c>
      <c r="H6" s="10">
        <v>26</v>
      </c>
      <c r="I6" s="11">
        <f t="shared" si="2"/>
        <v>22.1</v>
      </c>
      <c r="J6" s="12">
        <f t="shared" si="3"/>
        <v>72</v>
      </c>
      <c r="K6" s="12">
        <f t="shared" si="3"/>
        <v>61.199999999999996</v>
      </c>
      <c r="L6" s="13">
        <f t="shared" si="4"/>
        <v>6.3567904440405076</v>
      </c>
      <c r="M6" s="10">
        <v>15</v>
      </c>
      <c r="N6" s="11">
        <f t="shared" si="5"/>
        <v>12.75</v>
      </c>
      <c r="O6" s="10">
        <v>19</v>
      </c>
      <c r="P6" s="11">
        <f t="shared" si="6"/>
        <v>16.149999999999999</v>
      </c>
      <c r="Q6" s="10">
        <v>24</v>
      </c>
      <c r="R6" s="11">
        <f t="shared" si="7"/>
        <v>20.399999999999999</v>
      </c>
      <c r="S6" s="12">
        <f t="shared" si="8"/>
        <v>58</v>
      </c>
      <c r="T6" s="12">
        <f t="shared" si="8"/>
        <v>49.3</v>
      </c>
      <c r="U6" s="13">
        <f t="shared" si="9"/>
        <v>5.120747857699298</v>
      </c>
      <c r="V6" s="10">
        <v>21.5</v>
      </c>
      <c r="W6" s="11">
        <f t="shared" si="10"/>
        <v>18.274999999999999</v>
      </c>
      <c r="X6" s="10">
        <v>16.5</v>
      </c>
      <c r="Y6" s="11">
        <f t="shared" si="11"/>
        <v>14.025</v>
      </c>
      <c r="Z6" s="10">
        <v>23</v>
      </c>
      <c r="AA6" s="11">
        <f t="shared" si="12"/>
        <v>19.55</v>
      </c>
      <c r="AB6" s="12">
        <f t="shared" si="13"/>
        <v>61</v>
      </c>
      <c r="AC6" s="12">
        <f t="shared" si="13"/>
        <v>51.849999999999994</v>
      </c>
      <c r="AD6" s="13">
        <f t="shared" si="14"/>
        <v>5.385614126200986</v>
      </c>
      <c r="AE6" s="10">
        <v>19.5</v>
      </c>
      <c r="AF6" s="11">
        <f t="shared" si="15"/>
        <v>16.574999999999999</v>
      </c>
      <c r="AG6" s="10">
        <v>19</v>
      </c>
      <c r="AH6" s="11">
        <f t="shared" si="16"/>
        <v>16.149999999999999</v>
      </c>
      <c r="AI6" s="10">
        <v>15</v>
      </c>
      <c r="AJ6" s="11">
        <f t="shared" si="17"/>
        <v>12.75</v>
      </c>
      <c r="AK6" s="12">
        <f t="shared" si="18"/>
        <v>53.5</v>
      </c>
      <c r="AL6" s="12">
        <f t="shared" si="18"/>
        <v>45.474999999999994</v>
      </c>
      <c r="AM6" s="13">
        <f t="shared" si="19"/>
        <v>4.7234484549467659</v>
      </c>
      <c r="AN6" s="14">
        <f t="shared" si="20"/>
        <v>244.5</v>
      </c>
      <c r="AO6" s="11">
        <f t="shared" ref="AO6:AO7" si="26">AN6-(AN6*15/100)</f>
        <v>207.82499999999999</v>
      </c>
      <c r="AP6" s="15">
        <f t="shared" si="21"/>
        <v>61.199999999999996</v>
      </c>
      <c r="AQ6" s="16">
        <f t="shared" si="21"/>
        <v>6.3567904440405076</v>
      </c>
      <c r="AR6" s="17">
        <f t="shared" si="22"/>
        <v>110.5</v>
      </c>
      <c r="AS6" s="18">
        <f t="shared" si="22"/>
        <v>11.477538301739806</v>
      </c>
      <c r="AT6" s="15">
        <f t="shared" si="23"/>
        <v>162.35</v>
      </c>
      <c r="AU6" s="16">
        <f t="shared" si="23"/>
        <v>16.86315242794079</v>
      </c>
      <c r="AV6" s="17">
        <f t="shared" si="24"/>
        <v>207.82499999999999</v>
      </c>
      <c r="AW6" s="18">
        <f t="shared" si="25"/>
        <v>21.586600882887563</v>
      </c>
    </row>
    <row r="7" spans="1:49" ht="21.75">
      <c r="A7" s="7" t="s">
        <v>86</v>
      </c>
      <c r="B7" s="8">
        <v>1306993</v>
      </c>
      <c r="C7" s="9">
        <v>7</v>
      </c>
      <c r="D7" s="10">
        <v>32.5</v>
      </c>
      <c r="E7" s="11">
        <f t="shared" si="0"/>
        <v>27.625</v>
      </c>
      <c r="F7" s="10">
        <v>32.5</v>
      </c>
      <c r="G7" s="11">
        <f t="shared" si="1"/>
        <v>27.625</v>
      </c>
      <c r="H7" s="10">
        <v>32</v>
      </c>
      <c r="I7" s="11">
        <f t="shared" si="2"/>
        <v>27.2</v>
      </c>
      <c r="J7" s="12">
        <f t="shared" si="3"/>
        <v>97</v>
      </c>
      <c r="K7" s="12">
        <f t="shared" si="3"/>
        <v>82.45</v>
      </c>
      <c r="L7" s="13">
        <f t="shared" si="4"/>
        <v>6.308373495496916</v>
      </c>
      <c r="M7" s="10">
        <v>36.5</v>
      </c>
      <c r="N7" s="11">
        <f t="shared" si="5"/>
        <v>31.024999999999999</v>
      </c>
      <c r="O7" s="10">
        <v>27</v>
      </c>
      <c r="P7" s="11">
        <f t="shared" si="6"/>
        <v>22.95</v>
      </c>
      <c r="Q7" s="10">
        <v>28</v>
      </c>
      <c r="R7" s="11">
        <f t="shared" si="7"/>
        <v>23.8</v>
      </c>
      <c r="S7" s="12">
        <f t="shared" si="8"/>
        <v>91.5</v>
      </c>
      <c r="T7" s="12">
        <f t="shared" si="8"/>
        <v>77.774999999999991</v>
      </c>
      <c r="U7" s="13">
        <f t="shared" si="9"/>
        <v>5.9506822148244094</v>
      </c>
      <c r="V7" s="10">
        <v>34</v>
      </c>
      <c r="W7" s="11">
        <f t="shared" si="10"/>
        <v>28.9</v>
      </c>
      <c r="X7" s="10">
        <v>32.5</v>
      </c>
      <c r="Y7" s="11">
        <f t="shared" si="11"/>
        <v>27.625</v>
      </c>
      <c r="Z7" s="10">
        <v>26</v>
      </c>
      <c r="AA7" s="11">
        <f t="shared" si="12"/>
        <v>22.1</v>
      </c>
      <c r="AB7" s="12">
        <f t="shared" si="13"/>
        <v>92.5</v>
      </c>
      <c r="AC7" s="12">
        <f t="shared" si="13"/>
        <v>78.625</v>
      </c>
      <c r="AD7" s="13">
        <f t="shared" si="14"/>
        <v>6.0157169931285024</v>
      </c>
      <c r="AE7" s="10">
        <v>24.5</v>
      </c>
      <c r="AF7" s="11">
        <f t="shared" si="15"/>
        <v>20.824999999999999</v>
      </c>
      <c r="AG7" s="10">
        <v>23.5</v>
      </c>
      <c r="AH7" s="11">
        <f t="shared" si="16"/>
        <v>19.975000000000001</v>
      </c>
      <c r="AI7" s="10">
        <v>18.5</v>
      </c>
      <c r="AJ7" s="11">
        <f t="shared" si="17"/>
        <v>15.725</v>
      </c>
      <c r="AK7" s="12">
        <f t="shared" si="18"/>
        <v>66.5</v>
      </c>
      <c r="AL7" s="12">
        <f t="shared" si="18"/>
        <v>56.524999999999999</v>
      </c>
      <c r="AM7" s="13">
        <f t="shared" si="19"/>
        <v>4.3248127572221122</v>
      </c>
      <c r="AN7" s="14">
        <f t="shared" si="20"/>
        <v>347.5</v>
      </c>
      <c r="AO7" s="11">
        <f t="shared" si="26"/>
        <v>295.375</v>
      </c>
      <c r="AP7" s="15">
        <f t="shared" si="21"/>
        <v>82.45</v>
      </c>
      <c r="AQ7" s="16">
        <f t="shared" si="21"/>
        <v>6.308373495496916</v>
      </c>
      <c r="AR7" s="17">
        <f t="shared" si="22"/>
        <v>160.22499999999999</v>
      </c>
      <c r="AS7" s="18">
        <f t="shared" si="22"/>
        <v>12.259055710321325</v>
      </c>
      <c r="AT7" s="15">
        <f t="shared" si="23"/>
        <v>238.84999999999997</v>
      </c>
      <c r="AU7" s="16">
        <f t="shared" si="23"/>
        <v>18.274772703449827</v>
      </c>
      <c r="AV7" s="17">
        <f t="shared" si="24"/>
        <v>295.375</v>
      </c>
      <c r="AW7" s="18">
        <f t="shared" si="25"/>
        <v>22.599585460671936</v>
      </c>
    </row>
    <row r="8" spans="1:49" ht="18.75">
      <c r="A8" s="25" t="s">
        <v>19</v>
      </c>
      <c r="B8" s="26">
        <f>SUM(B4:B7)</f>
        <v>5055694</v>
      </c>
      <c r="C8" s="27"/>
      <c r="D8" s="28">
        <f t="shared" ref="D8:I8" si="27">SUM(D4:D7)</f>
        <v>124</v>
      </c>
      <c r="E8" s="29">
        <f t="shared" si="27"/>
        <v>105.4</v>
      </c>
      <c r="F8" s="28">
        <f t="shared" si="27"/>
        <v>127.5</v>
      </c>
      <c r="G8" s="29">
        <f t="shared" si="27"/>
        <v>108.375</v>
      </c>
      <c r="H8" s="28">
        <f t="shared" si="27"/>
        <v>141</v>
      </c>
      <c r="I8" s="29">
        <f t="shared" si="27"/>
        <v>119.85000000000001</v>
      </c>
      <c r="J8" s="12">
        <f t="shared" si="3"/>
        <v>392.5</v>
      </c>
      <c r="K8" s="12">
        <f t="shared" si="3"/>
        <v>333.625</v>
      </c>
      <c r="L8" s="13">
        <f t="shared" si="4"/>
        <v>6.5989951132327231</v>
      </c>
      <c r="M8" s="28">
        <f t="shared" ref="M8:T8" si="28">SUM(M4:M7)</f>
        <v>122</v>
      </c>
      <c r="N8" s="29">
        <f t="shared" si="28"/>
        <v>103.70000000000002</v>
      </c>
      <c r="O8" s="28">
        <f t="shared" si="28"/>
        <v>111</v>
      </c>
      <c r="P8" s="29">
        <f t="shared" si="28"/>
        <v>94.350000000000009</v>
      </c>
      <c r="Q8" s="28">
        <f t="shared" si="28"/>
        <v>132</v>
      </c>
      <c r="R8" s="29">
        <f t="shared" si="28"/>
        <v>112.2</v>
      </c>
      <c r="S8" s="12">
        <f t="shared" si="28"/>
        <v>365</v>
      </c>
      <c r="T8" s="12">
        <f t="shared" si="28"/>
        <v>310.25</v>
      </c>
      <c r="U8" s="13">
        <f t="shared" si="9"/>
        <v>6.1366451371463544</v>
      </c>
      <c r="V8" s="28">
        <f t="shared" ref="V8:AC8" si="29">SUM(V4:V7)</f>
        <v>135.5</v>
      </c>
      <c r="W8" s="29">
        <f t="shared" si="29"/>
        <v>115.17500000000001</v>
      </c>
      <c r="X8" s="28">
        <f t="shared" si="29"/>
        <v>111.5</v>
      </c>
      <c r="Y8" s="29">
        <f t="shared" si="29"/>
        <v>94.775000000000006</v>
      </c>
      <c r="Z8" s="28">
        <f t="shared" si="29"/>
        <v>115</v>
      </c>
      <c r="AA8" s="29">
        <f t="shared" si="29"/>
        <v>97.75</v>
      </c>
      <c r="AB8" s="12">
        <f t="shared" si="29"/>
        <v>362</v>
      </c>
      <c r="AC8" s="12">
        <f t="shared" si="29"/>
        <v>307.7</v>
      </c>
      <c r="AD8" s="13">
        <f t="shared" si="14"/>
        <v>6.0862069579369331</v>
      </c>
      <c r="AE8" s="28">
        <f t="shared" ref="AE8:AJ8" si="30">SUM(AE4:AE7)</f>
        <v>104</v>
      </c>
      <c r="AF8" s="29">
        <f t="shared" si="30"/>
        <v>88.4</v>
      </c>
      <c r="AG8" s="28">
        <f t="shared" si="30"/>
        <v>103</v>
      </c>
      <c r="AH8" s="29">
        <f t="shared" si="30"/>
        <v>87.550000000000011</v>
      </c>
      <c r="AI8" s="28">
        <f t="shared" si="30"/>
        <v>86.5</v>
      </c>
      <c r="AJ8" s="29">
        <f t="shared" si="30"/>
        <v>73.524999999999991</v>
      </c>
      <c r="AK8" s="12">
        <f t="shared" si="18"/>
        <v>293.5</v>
      </c>
      <c r="AL8" s="12">
        <f t="shared" si="18"/>
        <v>249.47500000000002</v>
      </c>
      <c r="AM8" s="13">
        <f t="shared" si="19"/>
        <v>4.934535199321795</v>
      </c>
      <c r="AN8" s="30">
        <f t="shared" si="20"/>
        <v>1413</v>
      </c>
      <c r="AO8" s="11">
        <f>AN8-(AN8*15/100)</f>
        <v>1201.05</v>
      </c>
      <c r="AP8" s="15">
        <f t="shared" si="21"/>
        <v>333.625</v>
      </c>
      <c r="AQ8" s="16">
        <f t="shared" si="21"/>
        <v>6.5989951132327231</v>
      </c>
      <c r="AR8" s="17">
        <f t="shared" si="22"/>
        <v>643.875</v>
      </c>
      <c r="AS8" s="18">
        <f t="shared" si="22"/>
        <v>12.735640250379078</v>
      </c>
      <c r="AT8" s="15">
        <f t="shared" si="23"/>
        <v>951.57500000000005</v>
      </c>
      <c r="AU8" s="16">
        <f t="shared" si="23"/>
        <v>18.821847208316008</v>
      </c>
      <c r="AV8" s="17">
        <f t="shared" si="24"/>
        <v>1201.0500000000002</v>
      </c>
      <c r="AW8" s="18">
        <f t="shared" si="25"/>
        <v>23.756382407637805</v>
      </c>
    </row>
  </sheetData>
  <mergeCells count="34">
    <mergeCell ref="L1:L3"/>
    <mergeCell ref="T1:T3"/>
    <mergeCell ref="U1:U3"/>
    <mergeCell ref="A1:A3"/>
    <mergeCell ref="B1:B3"/>
    <mergeCell ref="C1:C3"/>
    <mergeCell ref="K1:K3"/>
    <mergeCell ref="AB1:AB3"/>
    <mergeCell ref="AM1:AM3"/>
    <mergeCell ref="AC1:AC3"/>
    <mergeCell ref="AD1:AD3"/>
    <mergeCell ref="AL1:AL3"/>
    <mergeCell ref="AE1:AJ1"/>
    <mergeCell ref="AV2:AW2"/>
    <mergeCell ref="AK1:AK3"/>
    <mergeCell ref="AN1:AO2"/>
    <mergeCell ref="AP1:AW1"/>
    <mergeCell ref="D2:E2"/>
    <mergeCell ref="F2:G2"/>
    <mergeCell ref="H2:I2"/>
    <mergeCell ref="V2:W2"/>
    <mergeCell ref="X2:Y2"/>
    <mergeCell ref="Z2:AA2"/>
    <mergeCell ref="AE2:AF2"/>
    <mergeCell ref="D1:I1"/>
    <mergeCell ref="J1:J3"/>
    <mergeCell ref="M1:R1"/>
    <mergeCell ref="S1:S3"/>
    <mergeCell ref="V1:AA1"/>
    <mergeCell ref="AG2:AH2"/>
    <mergeCell ref="AI2:AJ2"/>
    <mergeCell ref="AP2:AQ2"/>
    <mergeCell ref="AR2:AS2"/>
    <mergeCell ref="AT2:AU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1"/>
  <sheetViews>
    <sheetView workbookViewId="0">
      <selection activeCell="E25" sqref="E25"/>
    </sheetView>
  </sheetViews>
  <sheetFormatPr defaultRowHeight="15"/>
  <cols>
    <col min="2" max="2" width="11.42578125" customWidth="1"/>
  </cols>
  <sheetData>
    <row r="1" spans="1:49" ht="21">
      <c r="A1" s="45" t="s">
        <v>0</v>
      </c>
      <c r="B1" s="31" t="s">
        <v>1</v>
      </c>
      <c r="C1" s="46" t="s">
        <v>2</v>
      </c>
      <c r="D1" s="34" t="s">
        <v>3</v>
      </c>
      <c r="E1" s="34"/>
      <c r="F1" s="34"/>
      <c r="G1" s="34"/>
      <c r="H1" s="34"/>
      <c r="I1" s="34"/>
      <c r="J1" s="31" t="s">
        <v>4</v>
      </c>
      <c r="K1" s="31" t="s">
        <v>5</v>
      </c>
      <c r="L1" s="31" t="s">
        <v>6</v>
      </c>
      <c r="M1" s="34" t="s">
        <v>7</v>
      </c>
      <c r="N1" s="34"/>
      <c r="O1" s="34"/>
      <c r="P1" s="34"/>
      <c r="Q1" s="34"/>
      <c r="R1" s="34"/>
      <c r="S1" s="31" t="s">
        <v>8</v>
      </c>
      <c r="T1" s="31" t="s">
        <v>9</v>
      </c>
      <c r="U1" s="31" t="s">
        <v>10</v>
      </c>
      <c r="V1" s="34" t="s">
        <v>11</v>
      </c>
      <c r="W1" s="34"/>
      <c r="X1" s="34"/>
      <c r="Y1" s="34"/>
      <c r="Z1" s="34"/>
      <c r="AA1" s="34"/>
      <c r="AB1" s="31" t="s">
        <v>12</v>
      </c>
      <c r="AC1" s="31" t="s">
        <v>13</v>
      </c>
      <c r="AD1" s="31" t="s">
        <v>14</v>
      </c>
      <c r="AE1" s="34" t="s">
        <v>15</v>
      </c>
      <c r="AF1" s="34"/>
      <c r="AG1" s="34"/>
      <c r="AH1" s="34"/>
      <c r="AI1" s="34"/>
      <c r="AJ1" s="34"/>
      <c r="AK1" s="31" t="s">
        <v>16</v>
      </c>
      <c r="AL1" s="31" t="s">
        <v>17</v>
      </c>
      <c r="AM1" s="31" t="s">
        <v>18</v>
      </c>
      <c r="AN1" s="39" t="s">
        <v>19</v>
      </c>
      <c r="AO1" s="39"/>
      <c r="AP1" s="40" t="s">
        <v>20</v>
      </c>
      <c r="AQ1" s="41"/>
      <c r="AR1" s="41"/>
      <c r="AS1" s="41"/>
      <c r="AT1" s="41"/>
      <c r="AU1" s="41"/>
      <c r="AV1" s="41"/>
      <c r="AW1" s="42"/>
    </row>
    <row r="2" spans="1:49" ht="18.75">
      <c r="A2" s="45"/>
      <c r="B2" s="32"/>
      <c r="C2" s="47"/>
      <c r="D2" s="35" t="s">
        <v>21</v>
      </c>
      <c r="E2" s="35"/>
      <c r="F2" s="35" t="s">
        <v>22</v>
      </c>
      <c r="G2" s="35"/>
      <c r="H2" s="35" t="s">
        <v>23</v>
      </c>
      <c r="I2" s="35"/>
      <c r="J2" s="32"/>
      <c r="K2" s="32"/>
      <c r="L2" s="32"/>
      <c r="M2" s="1" t="s">
        <v>24</v>
      </c>
      <c r="N2" s="2"/>
      <c r="O2" s="1" t="s">
        <v>25</v>
      </c>
      <c r="P2" s="2"/>
      <c r="Q2" s="1" t="s">
        <v>26</v>
      </c>
      <c r="R2" s="2"/>
      <c r="S2" s="32"/>
      <c r="T2" s="32"/>
      <c r="U2" s="32"/>
      <c r="V2" s="35" t="s">
        <v>27</v>
      </c>
      <c r="W2" s="35"/>
      <c r="X2" s="35" t="s">
        <v>28</v>
      </c>
      <c r="Y2" s="35"/>
      <c r="Z2" s="35" t="s">
        <v>29</v>
      </c>
      <c r="AA2" s="35"/>
      <c r="AB2" s="32"/>
      <c r="AC2" s="32"/>
      <c r="AD2" s="32"/>
      <c r="AE2" s="35" t="s">
        <v>30</v>
      </c>
      <c r="AF2" s="35"/>
      <c r="AG2" s="35" t="s">
        <v>31</v>
      </c>
      <c r="AH2" s="35"/>
      <c r="AI2" s="35" t="s">
        <v>32</v>
      </c>
      <c r="AJ2" s="35"/>
      <c r="AK2" s="32"/>
      <c r="AL2" s="32"/>
      <c r="AM2" s="32"/>
      <c r="AN2" s="39"/>
      <c r="AO2" s="39"/>
      <c r="AP2" s="36" t="s">
        <v>33</v>
      </c>
      <c r="AQ2" s="37"/>
      <c r="AR2" s="43" t="s">
        <v>34</v>
      </c>
      <c r="AS2" s="44"/>
      <c r="AT2" s="36" t="s">
        <v>35</v>
      </c>
      <c r="AU2" s="37"/>
      <c r="AV2" s="38" t="s">
        <v>36</v>
      </c>
      <c r="AW2" s="38"/>
    </row>
    <row r="3" spans="1:49" ht="37.5">
      <c r="A3" s="45"/>
      <c r="B3" s="33"/>
      <c r="C3" s="48"/>
      <c r="D3" s="3" t="s">
        <v>37</v>
      </c>
      <c r="E3" s="4" t="s">
        <v>38</v>
      </c>
      <c r="F3" s="3" t="s">
        <v>37</v>
      </c>
      <c r="G3" s="4" t="s">
        <v>38</v>
      </c>
      <c r="H3" s="3" t="s">
        <v>37</v>
      </c>
      <c r="I3" s="4" t="s">
        <v>38</v>
      </c>
      <c r="J3" s="33"/>
      <c r="K3" s="33"/>
      <c r="L3" s="33"/>
      <c r="M3" s="3" t="s">
        <v>37</v>
      </c>
      <c r="N3" s="4" t="s">
        <v>38</v>
      </c>
      <c r="O3" s="3" t="s">
        <v>37</v>
      </c>
      <c r="P3" s="4" t="s">
        <v>38</v>
      </c>
      <c r="Q3" s="3" t="s">
        <v>37</v>
      </c>
      <c r="R3" s="4" t="s">
        <v>38</v>
      </c>
      <c r="S3" s="33"/>
      <c r="T3" s="33"/>
      <c r="U3" s="33"/>
      <c r="V3" s="3" t="s">
        <v>37</v>
      </c>
      <c r="W3" s="4" t="s">
        <v>38</v>
      </c>
      <c r="X3" s="3" t="s">
        <v>37</v>
      </c>
      <c r="Y3" s="4" t="s">
        <v>38</v>
      </c>
      <c r="Z3" s="3" t="s">
        <v>37</v>
      </c>
      <c r="AA3" s="4" t="s">
        <v>38</v>
      </c>
      <c r="AB3" s="33"/>
      <c r="AC3" s="33"/>
      <c r="AD3" s="33"/>
      <c r="AE3" s="3" t="s">
        <v>37</v>
      </c>
      <c r="AF3" s="4" t="s">
        <v>38</v>
      </c>
      <c r="AG3" s="3" t="s">
        <v>37</v>
      </c>
      <c r="AH3" s="4" t="s">
        <v>38</v>
      </c>
      <c r="AI3" s="3" t="s">
        <v>37</v>
      </c>
      <c r="AJ3" s="4" t="s">
        <v>38</v>
      </c>
      <c r="AK3" s="33"/>
      <c r="AL3" s="33"/>
      <c r="AM3" s="33"/>
      <c r="AN3" s="3" t="s">
        <v>37</v>
      </c>
      <c r="AO3" s="4" t="s">
        <v>38</v>
      </c>
      <c r="AP3" s="5" t="s">
        <v>39</v>
      </c>
      <c r="AQ3" s="5" t="s">
        <v>40</v>
      </c>
      <c r="AR3" s="6" t="s">
        <v>39</v>
      </c>
      <c r="AS3" s="6" t="s">
        <v>40</v>
      </c>
      <c r="AT3" s="5" t="s">
        <v>39</v>
      </c>
      <c r="AU3" s="5" t="s">
        <v>40</v>
      </c>
      <c r="AV3" s="6" t="s">
        <v>39</v>
      </c>
      <c r="AW3" s="6" t="s">
        <v>40</v>
      </c>
    </row>
    <row r="4" spans="1:49" ht="21.75">
      <c r="A4" s="7" t="s">
        <v>87</v>
      </c>
      <c r="B4" s="8">
        <v>715833</v>
      </c>
      <c r="C4" s="9">
        <v>8</v>
      </c>
      <c r="D4" s="10">
        <v>16.5</v>
      </c>
      <c r="E4" s="11">
        <f t="shared" ref="E4:E10" si="0">D4-(D4*15/100)</f>
        <v>14.025</v>
      </c>
      <c r="F4" s="10">
        <v>17</v>
      </c>
      <c r="G4" s="11">
        <f t="shared" ref="G4:G10" si="1">F4-(F4*15/100)</f>
        <v>14.45</v>
      </c>
      <c r="H4" s="10">
        <v>16.5</v>
      </c>
      <c r="I4" s="11">
        <f t="shared" ref="I4:I10" si="2">H4-(H4*15/100)</f>
        <v>14.025</v>
      </c>
      <c r="J4" s="12">
        <f t="shared" ref="J4:K11" si="3">SUM(D4,F4,H4)</f>
        <v>50</v>
      </c>
      <c r="K4" s="12">
        <f t="shared" si="3"/>
        <v>42.5</v>
      </c>
      <c r="L4" s="13">
        <f t="shared" ref="L4:L11" si="4">(SUM(E4,G4,I4))/$B4*100000</f>
        <v>5.9371389695641303</v>
      </c>
      <c r="M4" s="10">
        <v>18</v>
      </c>
      <c r="N4" s="11">
        <f t="shared" ref="N4:N10" si="5">M4-(M4*15/100)</f>
        <v>15.3</v>
      </c>
      <c r="O4" s="10">
        <v>16</v>
      </c>
      <c r="P4" s="11">
        <f t="shared" ref="P4:P10" si="6">O4-(O4*15/100)</f>
        <v>13.6</v>
      </c>
      <c r="Q4" s="10">
        <v>13</v>
      </c>
      <c r="R4" s="11">
        <f t="shared" ref="R4:R10" si="7">Q4-(Q4*15/100)</f>
        <v>11.05</v>
      </c>
      <c r="S4" s="12">
        <f t="shared" ref="S4:T10" si="8">SUM(M4,O4,Q4)</f>
        <v>47</v>
      </c>
      <c r="T4" s="12">
        <f t="shared" si="8"/>
        <v>39.950000000000003</v>
      </c>
      <c r="U4" s="13">
        <f t="shared" ref="U4:U11" si="9">(SUM(N4,P4,R4))/$B4*100000</f>
        <v>5.5809106313902825</v>
      </c>
      <c r="V4" s="10">
        <v>15</v>
      </c>
      <c r="W4" s="11">
        <f t="shared" ref="W4:W10" si="10">V4-(V4*15/100)</f>
        <v>12.75</v>
      </c>
      <c r="X4" s="10">
        <v>12</v>
      </c>
      <c r="Y4" s="11">
        <f t="shared" ref="Y4:Y10" si="11">X4-(X4*15/100)</f>
        <v>10.199999999999999</v>
      </c>
      <c r="Z4" s="10">
        <v>12.5</v>
      </c>
      <c r="AA4" s="11">
        <f t="shared" ref="AA4:AA10" si="12">Z4-(Z4*15/100)</f>
        <v>10.625</v>
      </c>
      <c r="AB4" s="12">
        <f t="shared" ref="AB4:AC10" si="13">SUM(V4,X4,Z4)</f>
        <v>39.5</v>
      </c>
      <c r="AC4" s="12">
        <f t="shared" si="13"/>
        <v>33.575000000000003</v>
      </c>
      <c r="AD4" s="13">
        <f t="shared" ref="AD4:AD11" si="14">(SUM(W4,Y4,AA4))/$B4*100000</f>
        <v>4.6903397859556639</v>
      </c>
      <c r="AE4" s="10">
        <v>10.5</v>
      </c>
      <c r="AF4" s="11">
        <f t="shared" ref="AF4:AF10" si="15">AE4-(AE4*15/100)</f>
        <v>8.9250000000000007</v>
      </c>
      <c r="AG4" s="10">
        <v>10.5</v>
      </c>
      <c r="AH4" s="11">
        <f t="shared" ref="AH4:AH10" si="16">AG4-(AG4*15/100)</f>
        <v>8.9250000000000007</v>
      </c>
      <c r="AI4" s="10">
        <v>8</v>
      </c>
      <c r="AJ4" s="11">
        <f t="shared" ref="AJ4:AJ10" si="17">AI4-(AI4*15/100)</f>
        <v>6.8</v>
      </c>
      <c r="AK4" s="12">
        <f t="shared" ref="AK4:AL11" si="18">SUM(AE4,AG4,AI4)</f>
        <v>29</v>
      </c>
      <c r="AL4" s="12">
        <f t="shared" si="18"/>
        <v>24.650000000000002</v>
      </c>
      <c r="AM4" s="13">
        <f t="shared" ref="AM4:AM11" si="19">(SUM(AF4,AH4,AJ4))/$B4*100000</f>
        <v>3.4435406023471957</v>
      </c>
      <c r="AN4" s="14">
        <f t="shared" ref="AN4:AN11" si="20">M4+O4+Q4+V4+X4+Z4+AE4+AG4+AI4+D4+F4+H4</f>
        <v>165.5</v>
      </c>
      <c r="AO4" s="11">
        <f t="shared" ref="AO4:AO10" si="21">AN4-(AN4*15/100)</f>
        <v>140.67500000000001</v>
      </c>
      <c r="AP4" s="15">
        <f t="shared" ref="AP4:AQ11" si="22">SUM(K4)</f>
        <v>42.5</v>
      </c>
      <c r="AQ4" s="16">
        <f t="shared" si="22"/>
        <v>5.9371389695641303</v>
      </c>
      <c r="AR4" s="17">
        <f t="shared" ref="AR4:AS11" si="23">SUM(T4,K4)</f>
        <v>82.45</v>
      </c>
      <c r="AS4" s="18">
        <f t="shared" si="23"/>
        <v>11.518049600954413</v>
      </c>
      <c r="AT4" s="15">
        <f t="shared" ref="AT4:AU11" si="24">SUM(T4,AC4,K4)</f>
        <v>116.02500000000001</v>
      </c>
      <c r="AU4" s="16">
        <f t="shared" si="24"/>
        <v>16.208389386910078</v>
      </c>
      <c r="AV4" s="17">
        <f t="shared" ref="AV4:AV11" si="25">SUM(T4,AC4,AL4,K4)</f>
        <v>140.67500000000001</v>
      </c>
      <c r="AW4" s="18">
        <f t="shared" ref="AW4:AW11" si="26">(SUM(N4,P4,R4,W4,Y4,AA4,AF4,AH4,AJ4,E4,G4,I4))/B4*100000</f>
        <v>19.651929989257273</v>
      </c>
    </row>
    <row r="5" spans="1:49" ht="21.75">
      <c r="A5" s="7" t="s">
        <v>88</v>
      </c>
      <c r="B5" s="8">
        <v>421741</v>
      </c>
      <c r="C5" s="9">
        <v>8</v>
      </c>
      <c r="D5" s="10">
        <v>6</v>
      </c>
      <c r="E5" s="11">
        <f t="shared" si="0"/>
        <v>5.0999999999999996</v>
      </c>
      <c r="F5" s="10">
        <v>7.5</v>
      </c>
      <c r="G5" s="11">
        <f t="shared" si="1"/>
        <v>6.375</v>
      </c>
      <c r="H5" s="10">
        <v>6.5</v>
      </c>
      <c r="I5" s="11">
        <f t="shared" si="2"/>
        <v>5.5250000000000004</v>
      </c>
      <c r="J5" s="12">
        <f t="shared" si="3"/>
        <v>20</v>
      </c>
      <c r="K5" s="12">
        <f t="shared" si="3"/>
        <v>17</v>
      </c>
      <c r="L5" s="13">
        <f t="shared" si="4"/>
        <v>4.0309099660692222</v>
      </c>
      <c r="M5" s="10">
        <v>8.5</v>
      </c>
      <c r="N5" s="11">
        <f t="shared" si="5"/>
        <v>7.2249999999999996</v>
      </c>
      <c r="O5" s="10">
        <v>5.5</v>
      </c>
      <c r="P5" s="11">
        <f t="shared" si="6"/>
        <v>4.6749999999999998</v>
      </c>
      <c r="Q5" s="10">
        <v>6</v>
      </c>
      <c r="R5" s="11">
        <f t="shared" si="7"/>
        <v>5.0999999999999996</v>
      </c>
      <c r="S5" s="12">
        <f t="shared" si="8"/>
        <v>20</v>
      </c>
      <c r="T5" s="12">
        <f t="shared" si="8"/>
        <v>17</v>
      </c>
      <c r="U5" s="13">
        <f t="shared" si="9"/>
        <v>4.0309099660692222</v>
      </c>
      <c r="V5" s="10">
        <v>6.5</v>
      </c>
      <c r="W5" s="11">
        <f t="shared" si="10"/>
        <v>5.5250000000000004</v>
      </c>
      <c r="X5" s="10">
        <v>5.5</v>
      </c>
      <c r="Y5" s="11">
        <f t="shared" si="11"/>
        <v>4.6749999999999998</v>
      </c>
      <c r="Z5" s="10">
        <v>5.5</v>
      </c>
      <c r="AA5" s="11">
        <f t="shared" si="12"/>
        <v>4.6749999999999998</v>
      </c>
      <c r="AB5" s="12">
        <f t="shared" si="13"/>
        <v>17.5</v>
      </c>
      <c r="AC5" s="12">
        <f t="shared" si="13"/>
        <v>14.875</v>
      </c>
      <c r="AD5" s="13">
        <f t="shared" si="14"/>
        <v>3.5270462203105697</v>
      </c>
      <c r="AE5" s="10">
        <v>3.5</v>
      </c>
      <c r="AF5" s="11">
        <f t="shared" si="15"/>
        <v>2.9750000000000001</v>
      </c>
      <c r="AG5" s="10">
        <v>4</v>
      </c>
      <c r="AH5" s="11">
        <f t="shared" si="16"/>
        <v>3.4</v>
      </c>
      <c r="AI5" s="10">
        <v>5.5</v>
      </c>
      <c r="AJ5" s="11">
        <f t="shared" si="17"/>
        <v>4.6749999999999998</v>
      </c>
      <c r="AK5" s="12">
        <f t="shared" si="18"/>
        <v>13</v>
      </c>
      <c r="AL5" s="12">
        <f t="shared" si="18"/>
        <v>11.05</v>
      </c>
      <c r="AM5" s="13">
        <f t="shared" si="19"/>
        <v>2.6200914779449946</v>
      </c>
      <c r="AN5" s="14">
        <f t="shared" si="20"/>
        <v>70.5</v>
      </c>
      <c r="AO5" s="11">
        <f t="shared" si="21"/>
        <v>59.924999999999997</v>
      </c>
      <c r="AP5" s="15">
        <f t="shared" si="22"/>
        <v>17</v>
      </c>
      <c r="AQ5" s="16">
        <f t="shared" si="22"/>
        <v>4.0309099660692222</v>
      </c>
      <c r="AR5" s="17">
        <f t="shared" si="23"/>
        <v>34</v>
      </c>
      <c r="AS5" s="18">
        <f t="shared" si="23"/>
        <v>8.0618199321384445</v>
      </c>
      <c r="AT5" s="15">
        <f t="shared" si="24"/>
        <v>48.875</v>
      </c>
      <c r="AU5" s="16">
        <f t="shared" si="24"/>
        <v>11.588866152449015</v>
      </c>
      <c r="AV5" s="17">
        <f t="shared" si="25"/>
        <v>59.924999999999997</v>
      </c>
      <c r="AW5" s="18">
        <f t="shared" si="26"/>
        <v>14.208957630394009</v>
      </c>
    </row>
    <row r="6" spans="1:49" ht="21.75">
      <c r="A6" s="7" t="s">
        <v>89</v>
      </c>
      <c r="B6" s="8">
        <v>636772</v>
      </c>
      <c r="C6" s="9">
        <v>8</v>
      </c>
      <c r="D6" s="10">
        <v>14.5</v>
      </c>
      <c r="E6" s="11">
        <f t="shared" si="0"/>
        <v>12.324999999999999</v>
      </c>
      <c r="F6" s="10">
        <v>17.5</v>
      </c>
      <c r="G6" s="11">
        <f t="shared" si="1"/>
        <v>14.875</v>
      </c>
      <c r="H6" s="10">
        <v>19.5</v>
      </c>
      <c r="I6" s="11">
        <f t="shared" si="2"/>
        <v>16.574999999999999</v>
      </c>
      <c r="J6" s="12">
        <f t="shared" si="3"/>
        <v>51.5</v>
      </c>
      <c r="K6" s="12">
        <f t="shared" si="3"/>
        <v>43.774999999999999</v>
      </c>
      <c r="L6" s="13">
        <f t="shared" si="4"/>
        <v>6.8745170956009369</v>
      </c>
      <c r="M6" s="10">
        <v>21.5</v>
      </c>
      <c r="N6" s="11">
        <f t="shared" si="5"/>
        <v>18.274999999999999</v>
      </c>
      <c r="O6" s="10">
        <v>17.5</v>
      </c>
      <c r="P6" s="11">
        <f t="shared" si="6"/>
        <v>14.875</v>
      </c>
      <c r="Q6" s="10">
        <v>20.5</v>
      </c>
      <c r="R6" s="11">
        <f t="shared" si="7"/>
        <v>17.425000000000001</v>
      </c>
      <c r="S6" s="12">
        <f t="shared" si="8"/>
        <v>59.5</v>
      </c>
      <c r="T6" s="12">
        <f t="shared" si="8"/>
        <v>50.575000000000003</v>
      </c>
      <c r="U6" s="13">
        <f t="shared" si="9"/>
        <v>7.9424032463738987</v>
      </c>
      <c r="V6" s="10">
        <v>16.5</v>
      </c>
      <c r="W6" s="11">
        <f t="shared" si="10"/>
        <v>14.025</v>
      </c>
      <c r="X6" s="10">
        <v>13.5</v>
      </c>
      <c r="Y6" s="11">
        <f t="shared" si="11"/>
        <v>11.475</v>
      </c>
      <c r="Z6" s="10">
        <v>15</v>
      </c>
      <c r="AA6" s="11">
        <f t="shared" si="12"/>
        <v>12.75</v>
      </c>
      <c r="AB6" s="12">
        <f t="shared" si="13"/>
        <v>45</v>
      </c>
      <c r="AC6" s="12">
        <f t="shared" si="13"/>
        <v>38.25</v>
      </c>
      <c r="AD6" s="13">
        <f t="shared" si="14"/>
        <v>6.0068595980979058</v>
      </c>
      <c r="AE6" s="10">
        <v>11</v>
      </c>
      <c r="AF6" s="11">
        <f t="shared" si="15"/>
        <v>9.35</v>
      </c>
      <c r="AG6" s="10">
        <v>10.5</v>
      </c>
      <c r="AH6" s="11">
        <f t="shared" si="16"/>
        <v>8.9250000000000007</v>
      </c>
      <c r="AI6" s="10">
        <v>13</v>
      </c>
      <c r="AJ6" s="11">
        <f t="shared" si="17"/>
        <v>11.05</v>
      </c>
      <c r="AK6" s="12">
        <f t="shared" si="18"/>
        <v>34.5</v>
      </c>
      <c r="AL6" s="12">
        <f t="shared" si="18"/>
        <v>29.324999999999999</v>
      </c>
      <c r="AM6" s="13">
        <f t="shared" si="19"/>
        <v>4.6052590252083947</v>
      </c>
      <c r="AN6" s="14">
        <f t="shared" si="20"/>
        <v>190.5</v>
      </c>
      <c r="AO6" s="11">
        <f t="shared" si="21"/>
        <v>161.92500000000001</v>
      </c>
      <c r="AP6" s="15">
        <f t="shared" si="22"/>
        <v>43.774999999999999</v>
      </c>
      <c r="AQ6" s="16">
        <f t="shared" si="22"/>
        <v>6.8745170956009369</v>
      </c>
      <c r="AR6" s="17">
        <f t="shared" si="23"/>
        <v>94.35</v>
      </c>
      <c r="AS6" s="18">
        <f t="shared" si="23"/>
        <v>14.816920341974836</v>
      </c>
      <c r="AT6" s="15">
        <f t="shared" si="24"/>
        <v>132.6</v>
      </c>
      <c r="AU6" s="16">
        <f t="shared" si="24"/>
        <v>20.82377994007274</v>
      </c>
      <c r="AV6" s="17">
        <f t="shared" si="25"/>
        <v>161.92500000000001</v>
      </c>
      <c r="AW6" s="18">
        <f t="shared" si="26"/>
        <v>25.429038965281133</v>
      </c>
    </row>
    <row r="7" spans="1:49" ht="21.75">
      <c r="A7" s="7" t="s">
        <v>90</v>
      </c>
      <c r="B7" s="8">
        <v>1146831</v>
      </c>
      <c r="C7" s="9">
        <v>8</v>
      </c>
      <c r="D7" s="10">
        <v>28.5</v>
      </c>
      <c r="E7" s="11">
        <f t="shared" si="0"/>
        <v>24.225000000000001</v>
      </c>
      <c r="F7" s="10">
        <v>31.5</v>
      </c>
      <c r="G7" s="11">
        <f t="shared" si="1"/>
        <v>26.774999999999999</v>
      </c>
      <c r="H7" s="10">
        <v>38.5</v>
      </c>
      <c r="I7" s="11">
        <f t="shared" si="2"/>
        <v>32.725000000000001</v>
      </c>
      <c r="J7" s="12">
        <f t="shared" si="3"/>
        <v>98.5</v>
      </c>
      <c r="K7" s="12">
        <f t="shared" si="3"/>
        <v>83.724999999999994</v>
      </c>
      <c r="L7" s="13">
        <f t="shared" si="4"/>
        <v>7.3005525661583963</v>
      </c>
      <c r="M7" s="10">
        <v>30.5</v>
      </c>
      <c r="N7" s="11">
        <f t="shared" si="5"/>
        <v>25.925000000000001</v>
      </c>
      <c r="O7" s="10">
        <v>29.5</v>
      </c>
      <c r="P7" s="11">
        <f t="shared" si="6"/>
        <v>25.074999999999999</v>
      </c>
      <c r="Q7" s="10">
        <v>24.5</v>
      </c>
      <c r="R7" s="11">
        <f t="shared" si="7"/>
        <v>20.824999999999999</v>
      </c>
      <c r="S7" s="12">
        <f t="shared" si="8"/>
        <v>84.5</v>
      </c>
      <c r="T7" s="12">
        <f t="shared" si="8"/>
        <v>71.825000000000003</v>
      </c>
      <c r="U7" s="13">
        <f t="shared" si="9"/>
        <v>6.2629105770597411</v>
      </c>
      <c r="V7" s="10">
        <v>36</v>
      </c>
      <c r="W7" s="11">
        <f t="shared" si="10"/>
        <v>30.6</v>
      </c>
      <c r="X7" s="10">
        <v>23.5</v>
      </c>
      <c r="Y7" s="11">
        <f t="shared" si="11"/>
        <v>19.975000000000001</v>
      </c>
      <c r="Z7" s="10">
        <v>22.5</v>
      </c>
      <c r="AA7" s="11">
        <f t="shared" si="12"/>
        <v>19.125</v>
      </c>
      <c r="AB7" s="12">
        <f t="shared" si="13"/>
        <v>82</v>
      </c>
      <c r="AC7" s="12">
        <f t="shared" si="13"/>
        <v>69.7</v>
      </c>
      <c r="AD7" s="13">
        <f t="shared" si="14"/>
        <v>6.0776173647206964</v>
      </c>
      <c r="AE7" s="10">
        <v>22.5</v>
      </c>
      <c r="AF7" s="11">
        <f t="shared" si="15"/>
        <v>19.125</v>
      </c>
      <c r="AG7" s="10">
        <v>17</v>
      </c>
      <c r="AH7" s="11">
        <f t="shared" si="16"/>
        <v>14.45</v>
      </c>
      <c r="AI7" s="10">
        <v>21</v>
      </c>
      <c r="AJ7" s="11">
        <f t="shared" si="17"/>
        <v>17.850000000000001</v>
      </c>
      <c r="AK7" s="12">
        <f t="shared" si="18"/>
        <v>60.5</v>
      </c>
      <c r="AL7" s="12">
        <f t="shared" si="18"/>
        <v>51.425000000000004</v>
      </c>
      <c r="AM7" s="13">
        <f t="shared" si="19"/>
        <v>4.4840957386049034</v>
      </c>
      <c r="AN7" s="14">
        <f t="shared" si="20"/>
        <v>325.5</v>
      </c>
      <c r="AO7" s="11">
        <f t="shared" si="21"/>
        <v>276.67500000000001</v>
      </c>
      <c r="AP7" s="15">
        <f t="shared" si="22"/>
        <v>83.724999999999994</v>
      </c>
      <c r="AQ7" s="16">
        <f t="shared" si="22"/>
        <v>7.3005525661583963</v>
      </c>
      <c r="AR7" s="17">
        <f t="shared" si="23"/>
        <v>155.55000000000001</v>
      </c>
      <c r="AS7" s="18">
        <f t="shared" si="23"/>
        <v>13.563463143218137</v>
      </c>
      <c r="AT7" s="15">
        <f t="shared" si="24"/>
        <v>225.25</v>
      </c>
      <c r="AU7" s="16">
        <f t="shared" si="24"/>
        <v>19.641080507938831</v>
      </c>
      <c r="AV7" s="17">
        <f t="shared" si="25"/>
        <v>276.67500000000001</v>
      </c>
      <c r="AW7" s="18">
        <f t="shared" si="26"/>
        <v>24.125176246543738</v>
      </c>
    </row>
    <row r="8" spans="1:49" ht="21.75">
      <c r="A8" s="7" t="s">
        <v>91</v>
      </c>
      <c r="B8" s="8">
        <v>516746</v>
      </c>
      <c r="C8" s="9">
        <v>8</v>
      </c>
      <c r="D8" s="10">
        <v>10</v>
      </c>
      <c r="E8" s="11">
        <f t="shared" si="0"/>
        <v>8.5</v>
      </c>
      <c r="F8" s="10">
        <v>9</v>
      </c>
      <c r="G8" s="11">
        <f t="shared" si="1"/>
        <v>7.65</v>
      </c>
      <c r="H8" s="10">
        <v>14</v>
      </c>
      <c r="I8" s="11">
        <f t="shared" si="2"/>
        <v>11.9</v>
      </c>
      <c r="J8" s="12">
        <f t="shared" si="3"/>
        <v>33</v>
      </c>
      <c r="K8" s="12">
        <f t="shared" si="3"/>
        <v>28.049999999999997</v>
      </c>
      <c r="L8" s="13">
        <f t="shared" si="4"/>
        <v>5.4281987668990173</v>
      </c>
      <c r="M8" s="10">
        <v>13.5</v>
      </c>
      <c r="N8" s="11">
        <f t="shared" si="5"/>
        <v>11.475</v>
      </c>
      <c r="O8" s="10">
        <v>14.5</v>
      </c>
      <c r="P8" s="11">
        <f t="shared" si="6"/>
        <v>12.324999999999999</v>
      </c>
      <c r="Q8" s="10">
        <v>10.5</v>
      </c>
      <c r="R8" s="11">
        <f t="shared" si="7"/>
        <v>8.9250000000000007</v>
      </c>
      <c r="S8" s="12">
        <f t="shared" si="8"/>
        <v>38.5</v>
      </c>
      <c r="T8" s="12">
        <f t="shared" si="8"/>
        <v>32.724999999999994</v>
      </c>
      <c r="U8" s="13">
        <f t="shared" si="9"/>
        <v>6.3328985613821871</v>
      </c>
      <c r="V8" s="10">
        <v>13</v>
      </c>
      <c r="W8" s="11">
        <f t="shared" si="10"/>
        <v>11.05</v>
      </c>
      <c r="X8" s="10">
        <v>9</v>
      </c>
      <c r="Y8" s="11">
        <f t="shared" si="11"/>
        <v>7.65</v>
      </c>
      <c r="Z8" s="10">
        <v>11</v>
      </c>
      <c r="AA8" s="11">
        <f t="shared" si="12"/>
        <v>9.35</v>
      </c>
      <c r="AB8" s="12">
        <f t="shared" si="13"/>
        <v>33</v>
      </c>
      <c r="AC8" s="12">
        <f t="shared" si="13"/>
        <v>28.050000000000004</v>
      </c>
      <c r="AD8" s="13">
        <f t="shared" si="14"/>
        <v>5.428198766899019</v>
      </c>
      <c r="AE8" s="10">
        <v>7.5</v>
      </c>
      <c r="AF8" s="11">
        <f t="shared" si="15"/>
        <v>6.375</v>
      </c>
      <c r="AG8" s="10">
        <v>10</v>
      </c>
      <c r="AH8" s="11">
        <f t="shared" si="16"/>
        <v>8.5</v>
      </c>
      <c r="AI8" s="10">
        <v>8.5</v>
      </c>
      <c r="AJ8" s="11">
        <f t="shared" si="17"/>
        <v>7.2249999999999996</v>
      </c>
      <c r="AK8" s="12">
        <f t="shared" si="18"/>
        <v>26</v>
      </c>
      <c r="AL8" s="12">
        <f t="shared" si="18"/>
        <v>22.1</v>
      </c>
      <c r="AM8" s="13">
        <f t="shared" si="19"/>
        <v>4.2767626648295298</v>
      </c>
      <c r="AN8" s="14">
        <f t="shared" si="20"/>
        <v>130.5</v>
      </c>
      <c r="AO8" s="11">
        <f t="shared" si="21"/>
        <v>110.925</v>
      </c>
      <c r="AP8" s="15">
        <f t="shared" si="22"/>
        <v>28.049999999999997</v>
      </c>
      <c r="AQ8" s="16">
        <f t="shared" si="22"/>
        <v>5.4281987668990173</v>
      </c>
      <c r="AR8" s="17">
        <f t="shared" si="23"/>
        <v>60.774999999999991</v>
      </c>
      <c r="AS8" s="18">
        <f t="shared" si="23"/>
        <v>11.761097328281204</v>
      </c>
      <c r="AT8" s="15">
        <f t="shared" si="24"/>
        <v>88.824999999999989</v>
      </c>
      <c r="AU8" s="16">
        <f t="shared" si="24"/>
        <v>17.189296095180225</v>
      </c>
      <c r="AV8" s="17">
        <f t="shared" si="25"/>
        <v>110.925</v>
      </c>
      <c r="AW8" s="18">
        <f t="shared" si="26"/>
        <v>21.466058760009751</v>
      </c>
    </row>
    <row r="9" spans="1:49" ht="21.75">
      <c r="A9" s="7" t="s">
        <v>92</v>
      </c>
      <c r="B9" s="8">
        <v>510761</v>
      </c>
      <c r="C9" s="9">
        <v>8</v>
      </c>
      <c r="D9" s="10">
        <v>4.5</v>
      </c>
      <c r="E9" s="11">
        <f t="shared" si="0"/>
        <v>3.8250000000000002</v>
      </c>
      <c r="F9" s="10">
        <v>11</v>
      </c>
      <c r="G9" s="11">
        <f t="shared" si="1"/>
        <v>9.35</v>
      </c>
      <c r="H9" s="10">
        <v>14.5</v>
      </c>
      <c r="I9" s="11">
        <f t="shared" si="2"/>
        <v>12.324999999999999</v>
      </c>
      <c r="J9" s="12">
        <f t="shared" si="3"/>
        <v>30</v>
      </c>
      <c r="K9" s="12">
        <f t="shared" si="3"/>
        <v>25.5</v>
      </c>
      <c r="L9" s="13">
        <f t="shared" si="4"/>
        <v>4.9925503317598636</v>
      </c>
      <c r="M9" s="10">
        <v>12</v>
      </c>
      <c r="N9" s="11">
        <f t="shared" si="5"/>
        <v>10.199999999999999</v>
      </c>
      <c r="O9" s="10">
        <v>9</v>
      </c>
      <c r="P9" s="11">
        <f t="shared" si="6"/>
        <v>7.65</v>
      </c>
      <c r="Q9" s="10">
        <v>14.5</v>
      </c>
      <c r="R9" s="11">
        <f t="shared" si="7"/>
        <v>12.324999999999999</v>
      </c>
      <c r="S9" s="12">
        <f t="shared" si="8"/>
        <v>35.5</v>
      </c>
      <c r="T9" s="12">
        <f t="shared" si="8"/>
        <v>30.175000000000001</v>
      </c>
      <c r="U9" s="13">
        <f t="shared" si="9"/>
        <v>5.9078512259158398</v>
      </c>
      <c r="V9" s="10">
        <v>10</v>
      </c>
      <c r="W9" s="11">
        <f t="shared" si="10"/>
        <v>8.5</v>
      </c>
      <c r="X9" s="10">
        <v>10.5</v>
      </c>
      <c r="Y9" s="11">
        <f t="shared" si="11"/>
        <v>8.9250000000000007</v>
      </c>
      <c r="Z9" s="10">
        <v>9</v>
      </c>
      <c r="AA9" s="11">
        <f t="shared" si="12"/>
        <v>7.65</v>
      </c>
      <c r="AB9" s="12">
        <f t="shared" si="13"/>
        <v>29.5</v>
      </c>
      <c r="AC9" s="12">
        <f t="shared" si="13"/>
        <v>25.075000000000003</v>
      </c>
      <c r="AD9" s="13">
        <f t="shared" si="14"/>
        <v>4.9093411595638665</v>
      </c>
      <c r="AE9" s="10">
        <v>10</v>
      </c>
      <c r="AF9" s="11">
        <f t="shared" si="15"/>
        <v>8.5</v>
      </c>
      <c r="AG9" s="10">
        <v>5</v>
      </c>
      <c r="AH9" s="11">
        <f t="shared" si="16"/>
        <v>4.25</v>
      </c>
      <c r="AI9" s="10">
        <v>6.5</v>
      </c>
      <c r="AJ9" s="11">
        <f t="shared" si="17"/>
        <v>5.5250000000000004</v>
      </c>
      <c r="AK9" s="12">
        <f t="shared" si="18"/>
        <v>21.5</v>
      </c>
      <c r="AL9" s="12">
        <f t="shared" si="18"/>
        <v>18.274999999999999</v>
      </c>
      <c r="AM9" s="13">
        <f t="shared" si="19"/>
        <v>3.5779944044279026</v>
      </c>
      <c r="AN9" s="14">
        <f t="shared" si="20"/>
        <v>116.5</v>
      </c>
      <c r="AO9" s="11">
        <f t="shared" si="21"/>
        <v>99.025000000000006</v>
      </c>
      <c r="AP9" s="15">
        <f t="shared" si="22"/>
        <v>25.5</v>
      </c>
      <c r="AQ9" s="16">
        <f t="shared" si="22"/>
        <v>4.9925503317598636</v>
      </c>
      <c r="AR9" s="17">
        <f t="shared" si="23"/>
        <v>55.674999999999997</v>
      </c>
      <c r="AS9" s="18">
        <f t="shared" si="23"/>
        <v>10.900401557675703</v>
      </c>
      <c r="AT9" s="15">
        <f t="shared" si="24"/>
        <v>80.75</v>
      </c>
      <c r="AU9" s="16">
        <f t="shared" si="24"/>
        <v>15.809742717239571</v>
      </c>
      <c r="AV9" s="17">
        <f t="shared" si="25"/>
        <v>99.025000000000006</v>
      </c>
      <c r="AW9" s="18">
        <f t="shared" si="26"/>
        <v>19.387737121667474</v>
      </c>
    </row>
    <row r="10" spans="1:49" ht="21.75">
      <c r="A10" s="7" t="s">
        <v>93</v>
      </c>
      <c r="B10" s="8">
        <v>1575173</v>
      </c>
      <c r="C10" s="9">
        <v>8</v>
      </c>
      <c r="D10" s="10">
        <v>41.5</v>
      </c>
      <c r="E10" s="11">
        <f t="shared" si="0"/>
        <v>35.274999999999999</v>
      </c>
      <c r="F10" s="10">
        <v>38</v>
      </c>
      <c r="G10" s="11">
        <f t="shared" si="1"/>
        <v>32.299999999999997</v>
      </c>
      <c r="H10" s="10">
        <v>40</v>
      </c>
      <c r="I10" s="11">
        <f t="shared" si="2"/>
        <v>34</v>
      </c>
      <c r="J10" s="12">
        <f t="shared" si="3"/>
        <v>119.5</v>
      </c>
      <c r="K10" s="12">
        <f t="shared" si="3"/>
        <v>101.57499999999999</v>
      </c>
      <c r="L10" s="13">
        <f t="shared" si="4"/>
        <v>6.4484980379932866</v>
      </c>
      <c r="M10" s="10">
        <v>38.5</v>
      </c>
      <c r="N10" s="11">
        <f t="shared" si="5"/>
        <v>32.725000000000001</v>
      </c>
      <c r="O10" s="10">
        <v>41</v>
      </c>
      <c r="P10" s="11">
        <f t="shared" si="6"/>
        <v>34.85</v>
      </c>
      <c r="Q10" s="10">
        <v>39</v>
      </c>
      <c r="R10" s="11">
        <f t="shared" si="7"/>
        <v>33.15</v>
      </c>
      <c r="S10" s="12">
        <f t="shared" si="8"/>
        <v>118.5</v>
      </c>
      <c r="T10" s="12">
        <f t="shared" si="8"/>
        <v>100.72499999999999</v>
      </c>
      <c r="U10" s="13">
        <f t="shared" si="9"/>
        <v>6.3945357113155179</v>
      </c>
      <c r="V10" s="10">
        <v>29</v>
      </c>
      <c r="W10" s="11">
        <f t="shared" si="10"/>
        <v>24.65</v>
      </c>
      <c r="X10" s="10">
        <v>36.5</v>
      </c>
      <c r="Y10" s="11">
        <f t="shared" si="11"/>
        <v>31.024999999999999</v>
      </c>
      <c r="Z10" s="10">
        <v>31.5</v>
      </c>
      <c r="AA10" s="11">
        <f t="shared" si="12"/>
        <v>26.774999999999999</v>
      </c>
      <c r="AB10" s="12">
        <f t="shared" si="13"/>
        <v>97</v>
      </c>
      <c r="AC10" s="12">
        <f t="shared" si="13"/>
        <v>82.449999999999989</v>
      </c>
      <c r="AD10" s="13">
        <f t="shared" si="14"/>
        <v>5.2343456877435042</v>
      </c>
      <c r="AE10" s="10">
        <v>31</v>
      </c>
      <c r="AF10" s="11">
        <f t="shared" si="15"/>
        <v>26.35</v>
      </c>
      <c r="AG10" s="10">
        <v>31.5</v>
      </c>
      <c r="AH10" s="11">
        <f t="shared" si="16"/>
        <v>26.774999999999999</v>
      </c>
      <c r="AI10" s="10">
        <v>26.5</v>
      </c>
      <c r="AJ10" s="11">
        <f t="shared" si="17"/>
        <v>22.524999999999999</v>
      </c>
      <c r="AK10" s="12">
        <f t="shared" si="18"/>
        <v>89</v>
      </c>
      <c r="AL10" s="12">
        <f t="shared" si="18"/>
        <v>75.650000000000006</v>
      </c>
      <c r="AM10" s="13">
        <f t="shared" si="19"/>
        <v>4.802647074321361</v>
      </c>
      <c r="AN10" s="14">
        <f t="shared" si="20"/>
        <v>424</v>
      </c>
      <c r="AO10" s="11">
        <f t="shared" si="21"/>
        <v>360.4</v>
      </c>
      <c r="AP10" s="15">
        <f t="shared" si="22"/>
        <v>101.57499999999999</v>
      </c>
      <c r="AQ10" s="16">
        <f t="shared" si="22"/>
        <v>6.4484980379932866</v>
      </c>
      <c r="AR10" s="17">
        <f t="shared" si="23"/>
        <v>202.29999999999998</v>
      </c>
      <c r="AS10" s="18">
        <f t="shared" si="23"/>
        <v>12.843033749308805</v>
      </c>
      <c r="AT10" s="15">
        <f t="shared" si="24"/>
        <v>284.75</v>
      </c>
      <c r="AU10" s="16">
        <f t="shared" si="24"/>
        <v>18.077379437052308</v>
      </c>
      <c r="AV10" s="17">
        <f t="shared" si="25"/>
        <v>360.4</v>
      </c>
      <c r="AW10" s="18">
        <f t="shared" si="26"/>
        <v>22.880026511373668</v>
      </c>
    </row>
    <row r="11" spans="1:49" ht="18.75">
      <c r="A11" s="25" t="s">
        <v>19</v>
      </c>
      <c r="B11" s="26">
        <f>SUM(B4:B10)</f>
        <v>5523857</v>
      </c>
      <c r="C11" s="27"/>
      <c r="D11" s="28">
        <f t="shared" ref="D11:I11" si="27">SUM(D4:D10)</f>
        <v>121.5</v>
      </c>
      <c r="E11" s="29">
        <f t="shared" si="27"/>
        <v>103.27500000000001</v>
      </c>
      <c r="F11" s="28">
        <f t="shared" si="27"/>
        <v>131.5</v>
      </c>
      <c r="G11" s="29">
        <f t="shared" si="27"/>
        <v>111.77499999999999</v>
      </c>
      <c r="H11" s="28">
        <f t="shared" si="27"/>
        <v>149.5</v>
      </c>
      <c r="I11" s="29">
        <f t="shared" si="27"/>
        <v>127.075</v>
      </c>
      <c r="J11" s="12">
        <f t="shared" si="3"/>
        <v>402.5</v>
      </c>
      <c r="K11" s="12">
        <f t="shared" si="3"/>
        <v>342.125</v>
      </c>
      <c r="L11" s="13">
        <f t="shared" si="4"/>
        <v>6.1935890085496421</v>
      </c>
      <c r="M11" s="28">
        <f t="shared" ref="M11:T11" si="28">SUM(M4:M10)</f>
        <v>142.5</v>
      </c>
      <c r="N11" s="29">
        <f t="shared" si="28"/>
        <v>121.125</v>
      </c>
      <c r="O11" s="28">
        <f t="shared" si="28"/>
        <v>133</v>
      </c>
      <c r="P11" s="29">
        <f t="shared" si="28"/>
        <v>113.05000000000001</v>
      </c>
      <c r="Q11" s="28">
        <f t="shared" si="28"/>
        <v>128</v>
      </c>
      <c r="R11" s="29">
        <f t="shared" si="28"/>
        <v>108.80000000000001</v>
      </c>
      <c r="S11" s="12">
        <f t="shared" si="28"/>
        <v>403.5</v>
      </c>
      <c r="T11" s="12">
        <f t="shared" si="28"/>
        <v>342.97500000000002</v>
      </c>
      <c r="U11" s="13">
        <f t="shared" si="9"/>
        <v>6.2089768073286473</v>
      </c>
      <c r="V11" s="28">
        <f t="shared" ref="V11:AC11" si="29">SUM(V4:V10)</f>
        <v>126</v>
      </c>
      <c r="W11" s="29">
        <f t="shared" si="29"/>
        <v>107.1</v>
      </c>
      <c r="X11" s="28">
        <f t="shared" si="29"/>
        <v>110.5</v>
      </c>
      <c r="Y11" s="29">
        <f t="shared" si="29"/>
        <v>93.925000000000011</v>
      </c>
      <c r="Z11" s="28">
        <f t="shared" si="29"/>
        <v>107</v>
      </c>
      <c r="AA11" s="29">
        <f t="shared" si="29"/>
        <v>90.949999999999989</v>
      </c>
      <c r="AB11" s="12">
        <f t="shared" si="29"/>
        <v>343.5</v>
      </c>
      <c r="AC11" s="12">
        <f t="shared" si="29"/>
        <v>291.97500000000002</v>
      </c>
      <c r="AD11" s="13">
        <f t="shared" si="14"/>
        <v>5.285708880588329</v>
      </c>
      <c r="AE11" s="28">
        <f t="shared" ref="AE11:AJ11" si="30">SUM(AE4:AE10)</f>
        <v>96</v>
      </c>
      <c r="AF11" s="29">
        <f t="shared" si="30"/>
        <v>81.599999999999994</v>
      </c>
      <c r="AG11" s="28">
        <f t="shared" si="30"/>
        <v>88.5</v>
      </c>
      <c r="AH11" s="29">
        <f t="shared" si="30"/>
        <v>75.224999999999994</v>
      </c>
      <c r="AI11" s="28">
        <f t="shared" si="30"/>
        <v>89</v>
      </c>
      <c r="AJ11" s="29">
        <f t="shared" si="30"/>
        <v>75.650000000000006</v>
      </c>
      <c r="AK11" s="12">
        <f t="shared" si="18"/>
        <v>273.5</v>
      </c>
      <c r="AL11" s="12">
        <f t="shared" si="18"/>
        <v>232.47499999999999</v>
      </c>
      <c r="AM11" s="13">
        <f t="shared" si="19"/>
        <v>4.208562966057956</v>
      </c>
      <c r="AN11" s="30">
        <f t="shared" si="20"/>
        <v>1423</v>
      </c>
      <c r="AO11" s="11">
        <f>AN11-(AN11*15/100)</f>
        <v>1209.55</v>
      </c>
      <c r="AP11" s="15">
        <f t="shared" si="22"/>
        <v>342.125</v>
      </c>
      <c r="AQ11" s="16">
        <f t="shared" si="22"/>
        <v>6.1935890085496421</v>
      </c>
      <c r="AR11" s="17">
        <f t="shared" si="23"/>
        <v>685.1</v>
      </c>
      <c r="AS11" s="18">
        <f t="shared" si="23"/>
        <v>12.40256581587829</v>
      </c>
      <c r="AT11" s="15">
        <f t="shared" si="24"/>
        <v>977.07500000000005</v>
      </c>
      <c r="AU11" s="16">
        <f t="shared" si="24"/>
        <v>17.688274696466621</v>
      </c>
      <c r="AV11" s="17">
        <f t="shared" si="25"/>
        <v>1209.5500000000002</v>
      </c>
      <c r="AW11" s="18">
        <f t="shared" si="26"/>
        <v>21.896837662524575</v>
      </c>
    </row>
  </sheetData>
  <mergeCells count="34">
    <mergeCell ref="L1:L3"/>
    <mergeCell ref="T1:T3"/>
    <mergeCell ref="U1:U3"/>
    <mergeCell ref="A1:A3"/>
    <mergeCell ref="B1:B3"/>
    <mergeCell ref="C1:C3"/>
    <mergeCell ref="K1:K3"/>
    <mergeCell ref="AB1:AB3"/>
    <mergeCell ref="AM1:AM3"/>
    <mergeCell ref="AC1:AC3"/>
    <mergeCell ref="AD1:AD3"/>
    <mergeCell ref="AL1:AL3"/>
    <mergeCell ref="AE1:AJ1"/>
    <mergeCell ref="AV2:AW2"/>
    <mergeCell ref="AK1:AK3"/>
    <mergeCell ref="AN1:AO2"/>
    <mergeCell ref="AP1:AW1"/>
    <mergeCell ref="D2:E2"/>
    <mergeCell ref="F2:G2"/>
    <mergeCell ref="H2:I2"/>
    <mergeCell ref="V2:W2"/>
    <mergeCell ref="X2:Y2"/>
    <mergeCell ref="Z2:AA2"/>
    <mergeCell ref="AE2:AF2"/>
    <mergeCell ref="D1:I1"/>
    <mergeCell ref="J1:J3"/>
    <mergeCell ref="M1:R1"/>
    <mergeCell ref="S1:S3"/>
    <mergeCell ref="V1:AA1"/>
    <mergeCell ref="AG2:AH2"/>
    <mergeCell ref="AI2:AJ2"/>
    <mergeCell ref="AP2:AQ2"/>
    <mergeCell ref="AR2:AS2"/>
    <mergeCell ref="AT2:A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14</vt:i4>
      </vt:variant>
    </vt:vector>
  </HeadingPairs>
  <TitlesOfParts>
    <vt:vector size="14" baseType="lpstr">
      <vt:lpstr>เป้าRTI 63 เผยแพร่ (รวม) </vt:lpstr>
      <vt:lpstr>เขตสุขภาพที่ 1</vt:lpstr>
      <vt:lpstr>เขตสุขภาพที่ 2</vt:lpstr>
      <vt:lpstr>เขตสุขภาพที่ 3</vt:lpstr>
      <vt:lpstr>เขตสุขภาพที่ 4</vt:lpstr>
      <vt:lpstr>เขตสุขภาพที่ 5</vt:lpstr>
      <vt:lpstr>เขตสุขภาพที่ 6</vt:lpstr>
      <vt:lpstr>เขตสุขภาพที่ 7</vt:lpstr>
      <vt:lpstr>เขตสุขภาพที่ 8</vt:lpstr>
      <vt:lpstr>เขตสุขภาพที่ 9</vt:lpstr>
      <vt:lpstr>เขตสุขภาพที่ 10 </vt:lpstr>
      <vt:lpstr>เขตสุขภาพที่ 11 </vt:lpstr>
      <vt:lpstr>เขตสุขภาพที่ 12</vt:lpstr>
      <vt:lpstr>กทม.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run</cp:lastModifiedBy>
  <cp:lastPrinted>2020-06-10T03:32:46Z</cp:lastPrinted>
  <dcterms:created xsi:type="dcterms:W3CDTF">2020-06-09T03:11:07Z</dcterms:created>
  <dcterms:modified xsi:type="dcterms:W3CDTF">2020-06-11T04:11:25Z</dcterms:modified>
</cp:coreProperties>
</file>